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usakose/Desktop/Program Schedule 2026_icensicetiicsdicoest/"/>
    </mc:Choice>
  </mc:AlternateContent>
  <xr:revisionPtr revIDLastSave="0" documentId="13_ncr:1_{ECC563A7-371E-364C-926E-C245E03DC7F5}" xr6:coauthVersionLast="47" xr6:coauthVersionMax="47" xr10:uidLastSave="{00000000-0000-0000-0000-000000000000}"/>
  <bookViews>
    <workbookView xWindow="3660" yWindow="2120" windowWidth="27640" windowHeight="16940" xr2:uid="{9E81CB3E-E740-EE42-B6AC-42BC53B1F966}"/>
  </bookViews>
  <sheets>
    <sheet name="PROGRAMME AT A GLANCE" sheetId="6" r:id="rId1"/>
    <sheet name="15 Oct 2026" sheetId="1" r:id="rId2"/>
    <sheet name="16 Oct 2026" sheetId="2" r:id="rId3"/>
    <sheet name="Poster Presentations" sheetId="3" r:id="rId4"/>
  </sheets>
  <definedNames>
    <definedName name="_xlnm.Print_Area" localSheetId="0">'PROGRAMME AT A GLANCE'!$A$1:$D$25</definedName>
    <definedName name="_xlnm.Print_Titles" localSheetId="1">'15 Oct 2026'!$1:$2</definedName>
    <definedName name="_xlnm.Print_Titles" localSheetId="2">'16 Oct 2026'!$1:$2</definedName>
    <definedName name="_xlnm.Print_Titles" localSheetId="3">'Poster Presentations'!$1:$2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2" i="1" l="1"/>
  <c r="B21" i="6"/>
  <c r="C21" i="6"/>
  <c r="D21" i="6"/>
  <c r="B20" i="6"/>
  <c r="C20" i="6"/>
  <c r="D20" i="6"/>
  <c r="B19" i="6"/>
  <c r="C19" i="6"/>
  <c r="D19" i="6"/>
  <c r="B15" i="6"/>
  <c r="C15" i="6"/>
  <c r="D15" i="6"/>
  <c r="B13" i="6"/>
  <c r="C13" i="6"/>
  <c r="D13" i="6"/>
  <c r="B11" i="6"/>
  <c r="C11" i="6"/>
  <c r="D11" i="6"/>
  <c r="B9" i="6"/>
  <c r="C9" i="6"/>
  <c r="D9" i="6"/>
  <c r="B7" i="6"/>
  <c r="C7" i="6"/>
  <c r="D7" i="6"/>
  <c r="A5" i="6"/>
  <c r="B5" i="6"/>
  <c r="C5" i="6"/>
  <c r="D5" i="6"/>
  <c r="D25" i="6"/>
  <c r="A25" i="6"/>
  <c r="B25" i="6"/>
  <c r="C25" i="6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2" i="2"/>
  <c r="A17" i="6" s="1"/>
  <c r="A7" i="1"/>
  <c r="A8" i="1" s="1"/>
  <c r="A9" i="1" s="1"/>
  <c r="A10" i="1" s="1"/>
  <c r="A11" i="1" s="1"/>
  <c r="A2" i="1"/>
  <c r="A18" i="2" l="1"/>
  <c r="A19" i="6"/>
  <c r="A3" i="6"/>
  <c r="A14" i="1"/>
  <c r="A2" i="3"/>
  <c r="A23" i="6" s="1"/>
  <c r="A6" i="6" l="1"/>
  <c r="A20" i="6"/>
  <c r="A19" i="2"/>
  <c r="A20" i="2" s="1"/>
  <c r="A21" i="2" s="1"/>
  <c r="A22" i="2" s="1"/>
  <c r="A23" i="2" s="1"/>
  <c r="A25" i="2" s="1"/>
  <c r="B12" i="1"/>
  <c r="A26" i="2" l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21" i="6" s="1"/>
  <c r="A15" i="1"/>
  <c r="A16" i="1" s="1"/>
  <c r="A17" i="1" s="1"/>
  <c r="A18" i="1" s="1"/>
  <c r="A19" i="1" s="1"/>
  <c r="A7" i="6" s="1"/>
  <c r="A20" i="1" l="1"/>
  <c r="A22" i="1" l="1"/>
  <c r="A8" i="6"/>
  <c r="B20" i="1"/>
  <c r="A23" i="1" l="1"/>
  <c r="A24" i="1"/>
  <c r="A25" i="1" s="1"/>
  <c r="A26" i="1" s="1"/>
  <c r="A27" i="1" s="1"/>
  <c r="A9" i="6" s="1"/>
  <c r="A28" i="1" l="1"/>
  <c r="A30" i="1" l="1"/>
  <c r="A10" i="6"/>
  <c r="B28" i="1"/>
  <c r="A31" i="1"/>
  <c r="A32" i="1" s="1"/>
  <c r="A33" i="1" s="1"/>
  <c r="A34" i="1" s="1"/>
  <c r="A35" i="1" s="1"/>
  <c r="A36" i="1" s="1"/>
  <c r="A37" i="1" s="1"/>
  <c r="A11" i="6" l="1"/>
  <c r="A38" i="1"/>
  <c r="A40" i="1" l="1"/>
  <c r="A13" i="6" s="1"/>
  <c r="A12" i="6"/>
  <c r="B38" i="1"/>
  <c r="A41" i="1"/>
  <c r="A42" i="1" s="1"/>
  <c r="A43" i="1" s="1"/>
  <c r="A44" i="1" s="1"/>
  <c r="A45" i="1" s="1"/>
  <c r="A46" i="1" s="1"/>
  <c r="A47" i="1" s="1"/>
  <c r="A48" i="1" l="1"/>
  <c r="A50" i="1" l="1"/>
  <c r="A15" i="6" l="1"/>
  <c r="A14" i="6"/>
  <c r="A51" i="1"/>
  <c r="A52" i="1" s="1"/>
  <c r="A53" i="1" s="1"/>
  <c r="A54" i="1" s="1"/>
  <c r="A55" i="1" s="1"/>
  <c r="B48" i="1"/>
</calcChain>
</file>

<file path=xl/sharedStrings.xml><?xml version="1.0" encoding="utf-8"?>
<sst xmlns="http://schemas.openxmlformats.org/spreadsheetml/2006/main" count="425" uniqueCount="290">
  <si>
    <t>QUANTUM ALGORITHM SIMULATION ON CLASSICAL HARDWARE: SCALING AND NOISE ANALYSIS OF GROVER'S SEARCH WITH QISKIT</t>
  </si>
  <si>
    <t>TIME-DEPENDENT QUANTUM TUNNELING OF GAUSSIAN WAVE PACKETS: A SPLIT-OPERATOR FOURIER METHOD STUDY</t>
  </si>
  <si>
    <t>E. SESSION: ENVIRONMENTAL MONITORING, ECOLOGY &amp; PLANT SCIENCES – CHAIR: ERKAY ÖZGÖR (CYPRUS INTERNATIONAL UNIVERSITY)</t>
  </si>
  <si>
    <t>F. SESSION: SUSTAINABILITY, SOCIETY &amp; ENVIRONMENTAL POLICY – CHAIR: COPOLOVICI DANA-MARIA (AUREL VLAICU UNIVERSITY OF ARAD)</t>
  </si>
  <si>
    <t>POSTER PRESENTATION SCHEDULE</t>
  </si>
  <si>
    <t>A. SESSION - POSTER PRESENTATIONS (11:00 - 13:00)</t>
  </si>
  <si>
    <t>CODE</t>
  </si>
  <si>
    <t>AUTHORS</t>
  </si>
  <si>
    <t>FORMALDEHYDE- AND EPICHLOROHYDRIN-CROSSLINKED SUGAR BEET PULP CATION EXCHANGE RESINS: STRUCTURAL MODIFICATION, ISOTHERMAL EQUILIBRIUM, AND HEAVY METAL SORPTION KINETICS</t>
  </si>
  <si>
    <t>HASAN, FERIDE N. TÜRK</t>
  </si>
  <si>
    <t>FUNCTIONALIZED AGRICULTURAL RESIDUE HYDROGELS FOR INDUSTRIAL STREAM PURIFICATION: CATION EXCHANGE SELECTIVITY, JUICE DECOLORIZATION, AND CRYSTALLIZATION IMPACT</t>
  </si>
  <si>
    <t>SPECTROSCOPIC, MORPHOLOGICAL, AND ISOTHERMAL EVALUATION OF MODIFIED POLYMERIC BIO-SORBENTS DERIVED FROM AGRO-INDUSTRIAL WASTE FOR HEAVY METAL SEQUESTRATION</t>
  </si>
  <si>
    <t>FERIDE NAIME TÜRK, HASAN ARSLANOĞLU</t>
  </si>
  <si>
    <t>FIXED-BED COLUMN PERFORMANCE AND DESORPTION-REGENERATION DYNAMICS OF FUNCTIONALIZED CARBOHYDRATE-BASED RESINS FOR INDUSTRIAL WASTEWATER REMEDIATION</t>
  </si>
  <si>
    <t>MUHAMMET ARUCU, AHMET AKKAYA, MUSTAFA TAŞCI</t>
  </si>
  <si>
    <t>MUHAMMET ARUCU, MUSTAFA TAŞCI, AHMET AKKAYA</t>
  </si>
  <si>
    <t>DESIGN AND MANUFACTURING OF ARTIFICIAL COMPOSITE STONE USING WASTE LIMESTONE AND GLASS-BASED REINFORCEMENTS</t>
  </si>
  <si>
    <t>ŞÜKRÜ ÇETINKAYA</t>
  </si>
  <si>
    <t>MERVE TINKIR</t>
  </si>
  <si>
    <t>TAYFUN ACARER, MURAT SAKA</t>
  </si>
  <si>
    <t>SESSION TIME</t>
  </si>
  <si>
    <t>11:00 – 13:00</t>
  </si>
  <si>
    <t>VENUE</t>
  </si>
  <si>
    <t>POSTER SET-UP</t>
  </si>
  <si>
    <t>POSTER REMOVAL</t>
  </si>
  <si>
    <t>NOTE</t>
  </si>
  <si>
    <t>PRESENTERS ARE KINDLY REQUESTED TO BE AT THEIR POSTERS THROUGHOUT THE SESSION.</t>
  </si>
  <si>
    <t>NO</t>
  </si>
  <si>
    <t>TITLE</t>
  </si>
  <si>
    <t>INSTITUTION</t>
  </si>
  <si>
    <t>COUNTRY</t>
  </si>
  <si>
    <t>PLANT PHYSIOLOGY &amp; ABIOTIC STRESS  (5 POSTERS)</t>
  </si>
  <si>
    <t>P01</t>
  </si>
  <si>
    <t>PHYSIOLOGICAL AND BIOCHEMICAL RESPONSES TO OZONE EXPOSURE AND RECOVERY IN GALIUM VERUM AND HELICHRYSUM ITALICUM</t>
  </si>
  <si>
    <t>LUCIAN COPOLOVICI, ANDREEA LUPITU, FLAVIA BORTES, CRISTIAN MOISA, MARIA COJOCARU-TOMA, ANGELICA OHINDOVSCHI, MIHAELA NARTEA, DANA COPOLOVICI</t>
  </si>
  <si>
    <t>P02</t>
  </si>
  <si>
    <t>INTEGRATED PHYSIOLOGICAL AND BIOCHEMICAL ASSESSMENT OF RADISH CULTIVAR RESILIENCE TO DROUGHT AND OZONE UNDER ELEVATED CARBON DIOXIDE</t>
  </si>
  <si>
    <t>FLAVIA BORTES, LUCIAN COPOLOVICI, CRISTIAN MOISA, ANDREEA LUPITU, DANA COPOLOVICI</t>
  </si>
  <si>
    <t>P03</t>
  </si>
  <si>
    <t>BETWEEN DROUGHT AND FLOODING: PHYSIOLOGICAL AND BIOCHEMICAL RESPONSES OF HELICHRYSUM ITALICUM TO CONTRASTING WATER EXTREMES</t>
  </si>
  <si>
    <t>FLAVIA BORTES, LUCIAN COPOLOVICI, CRISTIAN MOISA, ANDREEA LUPITU, MARIA COJOCARU-TOMA, MIHAELA NARTEA, ANGELICA OHINDOVSCHI, DANA COPOLOVICI</t>
  </si>
  <si>
    <t>P04</t>
  </si>
  <si>
    <t>STRUCTURAL AND PHYTOCHEMICAL TRAITS OF HELICHRYSUM IN RELATION TO ABIOTIC STRESS RESPONSES</t>
  </si>
  <si>
    <t>ANDREEA IOANA LUPITU, CRISTIAN MOISA, FLAVIA BORTES, MARIA COJOCARU-TOMA, ANGELICA OHINDOVSCHI, MIHAELA NARTEA, DANA COPOLOVICI, LUCIAN COPOLOVICI</t>
  </si>
  <si>
    <t>P05</t>
  </si>
  <si>
    <t>EFFECTS OF SEWAGE SLUDGE SOURCE AND APPLICATION RATE ON PHYSIOLOGICAL AND BIOCHEMICAL RESPONSES OF HELIANTHUS ANNUUS</t>
  </si>
  <si>
    <t>DENISA SNEJANA BACALU-RUS, ANDREEA LUPITU, FLAVIA BORTES, CRISTIAN MOISA, DANA COPOLOVICI, LUCIAN COPOLOVICI</t>
  </si>
  <si>
    <t>ECOLOGY, BIODIVERSITY &amp; URBAN ENVIRONMENT  (4 POSTERS)</t>
  </si>
  <si>
    <t>P06</t>
  </si>
  <si>
    <t>ASSESSMENT OF FOREST DECLINE IN THE MOHOȘ PEAT BOG</t>
  </si>
  <si>
    <t>ZOLTÁN-ZSOLT ÖRDÖG, ANDREEA-REBEKA ZSIGMOND, LIDIA-IRMA SZIGYÁRTÓ, ISTVÁN URÁK</t>
  </si>
  <si>
    <t>P07</t>
  </si>
  <si>
    <t>EPIGEIC ARTHROPOD COMMUNITIES IN DIFFERENT HABITAT TYPES OF THE RECI NATURE RESERVE</t>
  </si>
  <si>
    <t>URÁK ISTVÁN, RÓBERT FERENCZ, NORBERT VLAD, ANDREEA-REBEKA ZSIGMOND</t>
  </si>
  <si>
    <t>P08</t>
  </si>
  <si>
    <t>IMPLEMENTING "BUZZ LINES": MULTI-CRITERIA SPATIAL MODELING OF URBAN POLLINATOR HABITAT CONNECTIVITY AND RESTORATION PRIORITIES IN SARAJEVO</t>
  </si>
  <si>
    <t>ADI VESNIC, LEJLA SMAILAGIĆ VESNIĆ, SAMIR ĐUG</t>
  </si>
  <si>
    <t>P09</t>
  </si>
  <si>
    <t>INDOOR AIR QUALITY IN RESIDENTIAL, OFFICE AND RETAIL ENVIRONMENTS: POLLUTANT VARIABILITY AND FORMALDEHYDE EXPOSURE</t>
  </si>
  <si>
    <t>ANDREEA IOANA LUPITU, CRISTIAN MOISA, FLAVIA BORTES, ANDREEA TEPENEU, LAURENTIU TIMIS, DANA COPOLOVICI, LUCIAN COPOLOVICI</t>
  </si>
  <si>
    <t>BIORESOURCES &amp; FOOD CHEMISTRY  (2 POSTERS)</t>
  </si>
  <si>
    <t>P10</t>
  </si>
  <si>
    <t>VALORIZATION OF HELIX POMATIA BY-PRODUCTS FOR SUSTAINABLE BIOTECHNOLOGICAL APPLICATIONS</t>
  </si>
  <si>
    <t>CRISTIAN MOISA, ANDREEA LUPITU, FLAVIA BORTES, LUCIAN COPOLOVICI, DANA COPOLOVICI</t>
  </si>
  <si>
    <t>P11</t>
  </si>
  <si>
    <t>RED WINE DEALCOHOLISATION BY ROTARY EVAPORATION: CHANGES IN ANTIOXIDANT ACTIVITY, PHENOLIC CONTENT AND COLOUR</t>
  </si>
  <si>
    <t>CRISTIAN MOISA, CLAUDIA MURESAN, FLAVIA BORTES, ALEXANDRU GANCEA, SERGIU PALCU, DANA MARIA COPOLOVICI, LUCIAN COPOLOVICI, ANDREEA LUPITU</t>
  </si>
  <si>
    <t>CHEMICAL, NUCLEAR &amp; MATERIALS ENGINEERING  (5 POSTERS)</t>
  </si>
  <si>
    <t>P12</t>
  </si>
  <si>
    <t>THE PROBLEM OF MINIMUM TIME IN BATCH DISTILLATION OF MULTICOMPONENT MIXTURES</t>
  </si>
  <si>
    <t>HADIHASANOVIC ADNAN, BIJEDIC MUHAMED</t>
  </si>
  <si>
    <t>P13</t>
  </si>
  <si>
    <t>OPENMC ANALYSIS OF NEUTRON FLUX AND ABSORPTION DISTRIBUTIONS IN A SIMPLIFIED MSR PASSIVE DRAINAGE TANK WITH A TUNGSTEN CARBIDE (WC) SHELL BY USING THE CONSTANT SOURCE APPROACH</t>
  </si>
  <si>
    <t>MIKAIL DIREKCI</t>
  </si>
  <si>
    <t>P14</t>
  </si>
  <si>
    <t>ANALYSIS OF THE THREE-DIMENSIONAL AXIAL DEPTH SCAN OF A B4C CONTROL ROD IN A UTHO₂-FUELED BWR-TYPE LIGHT-WATER REACTOR USING THE OPENMC CODE</t>
  </si>
  <si>
    <t>P15</t>
  </si>
  <si>
    <t>CHARACTERIZATION OF AL2O3/NI/TI COMPOSITES FABRICATED VIA THE SLIP CASTING METHOD</t>
  </si>
  <si>
    <t>MARCIN WACHOWSKI, JUSTYNA ZYGMUNTOWICZ, VOLODYMYR HUTSAYLYUK</t>
  </si>
  <si>
    <t>P16</t>
  </si>
  <si>
    <t>EVALUATION OF THE MECHANICAL PROPERTIES OF AA2024 ALLOY JOINTS PRODUCED BY FRICTION STIR WELDING UNDER COMBINED LOADING CONDITIONS AT HIGH STRAIN RATES</t>
  </si>
  <si>
    <t>VOLODYMYR HUTSAYLYUK, ANDRII BLAVITSKYI</t>
  </si>
  <si>
    <t>FACULTY OF FOOD ENGINEERING, TOURISM AND ENVIRONMENTAL PROTECTION, AUREL VLAICU UNIVERSITY OF ARAD, ROMANIA</t>
  </si>
  <si>
    <t>ROMANIA</t>
  </si>
  <si>
    <t>AUREL VLAICU UNIVERSITY OF ARAD</t>
  </si>
  <si>
    <t>INSTITUTE FOR INTERDISCIPLINARY RESEARCH, AUREL VLAICU UNIVERSITY OF ARAD, ROMANIA</t>
  </si>
  <si>
    <t>INTERDISCIPLINARY DOCTORAL SCHOOL OF "AUREL VLAICU" UNIVERSITY OF ARAD, ROMANIA</t>
  </si>
  <si>
    <t>SAPIENTIA HUNGARIAN UNIVERSITY OF TRANSYLVANIA</t>
  </si>
  <si>
    <t>UNIVERSITY OF SARAJEVO</t>
  </si>
  <si>
    <t>BOSNIA AND HERZEGOVINA</t>
  </si>
  <si>
    <t>INSTITUTE FOR INTERDISCIPLINARY RESEARCH, "AUREL VLAICU" UNIVERSITY OF ARAD, ELENA DRAGOI ST. 2, ARAD, 310330, ROMANIA</t>
  </si>
  <si>
    <t>INSTITUTE FOR INTERDISCIPLINARY RESEARCH, "AUREL VLAICU" UNIVERSITY OF ARAD</t>
  </si>
  <si>
    <t>PLAMINGO DOO, GRACANICA</t>
  </si>
  <si>
    <t>YOZGAT</t>
  </si>
  <si>
    <t>MILITARY UNIVERSITY OF TECHNOLOGY, WARSAW, POLAND</t>
  </si>
  <si>
    <t>POLAND</t>
  </si>
  <si>
    <t>MILITARY UNIVERSITY OF TECHNOLOGY</t>
  </si>
  <si>
    <t>TÜRKİYE</t>
  </si>
  <si>
    <t>YUNUS EMRE INSTITUTE SARAJEVO</t>
  </si>
  <si>
    <t>TIME</t>
  </si>
  <si>
    <t>COMPUTATIONAL PRE-SYNTHESIS VALIDATION OF A DISULFIDE-EPOXY/PDMS SELF-HEALING COMPOSITE FOR SPACE STRUCTURES.</t>
  </si>
  <si>
    <t>WALEED ASLAM, DR. SOBIA A. RAKHA, DR. SYED AMER AHSAN GILANI</t>
  </si>
  <si>
    <t>DEVELOPMENT OF A DISULFIDE-MODIFIED EPOXY/PDMS HYBRID COMPOSITE: THERMAL ACTIVATION OF INTRINSIC SELF-HEALING FOR SPACE APPLICATIONS</t>
  </si>
  <si>
    <t>WALEED ASLAM, DR. SOBIA A. RAKHA, DR. SYED AMER AHSAN GILANI, ABEERA SOHAIL</t>
  </si>
  <si>
    <t>COMPARATIVE STUDY: INFLUENCE OF PDMS AND DISULFIDE CONTENT ON THE CHEMICAL AND MECHANICAL EFFICIENCY OF CARBON FIBER COMPOSITES</t>
  </si>
  <si>
    <t>WALEED ASLAM, DR. SOBIA A. RAKHA, DR. SYED AMER AHSAN GILANI, UMAR SHAUKAT</t>
  </si>
  <si>
    <t>RECOVERY OF FLEXURAL STRENGTH IN SELF-HEALING COMPOSITES: A COMPREHENSIVE VALIDATION OF A REVERSIBLE COVALENT NETWORK IN STRUCTURAL COMPOSITES</t>
  </si>
  <si>
    <t>GAMMA RADIATION TOLERANCE OF SELF-HEALING CFRP COMPOSITES: COMPARATIVE ANALYSIS OF PDMS-MODIFIED AND CONVENTIONAL EPOXY MATRICES UNDER LOW DOSE RATE EXPOSURE</t>
  </si>
  <si>
    <t>ASSESSMENT OF POST-IRRADIATION HEALING EFFICIENCY OF DISULFIDE EPOXY/PDMS HYBRID COMPOSITES FOR SATELLITE STRUCTURES.</t>
  </si>
  <si>
    <t>INDUCTION WELDING OF ABS AND PLA SHEETS</t>
  </si>
  <si>
    <t>ÖZKAN ÖZ, MOHAMED ELHASHMI</t>
  </si>
  <si>
    <t>HOW MUCH OF A HOMOGENIZED PREDICTION SURVIVES IN A PRINTED LATTICE?</t>
  </si>
  <si>
    <t>GÜLCAN AYDIN, İDRIS CANDAN, SAIT EREN SAN</t>
  </si>
  <si>
    <t>CELL ORIENTATION SWITCHES AND RELATIVE DENSITY TUNES THE AUXETIC RESPONSE OF A HYBRID MINIMAL-SURFACE LATTICE</t>
  </si>
  <si>
    <t>GÜLCAN AYDIN, İDRIS CANDAN, SAİT EREN SAN</t>
  </si>
  <si>
    <t>PREDICTING THE THERMAL BEHAVIOR OF SUSTAINABLE BIOCOMPOSITE FILMS USING FINITE ELEMENT SIMULATION</t>
  </si>
  <si>
    <t>KEMAL ÇAĞATAY SELVI, EHSAN FARTASH NAEIMI, ÖNDER KABAŞ</t>
  </si>
  <si>
    <t>DEVELOPMENT OF A HYBRID ACTUATION PLATFORM INTEGRATING A STEPPER MOTOR AND SOLENOID FOR FLOW REGULATION AND VALVE APPLICATIONS IN MICROFLUIDIC CHIPS</t>
  </si>
  <si>
    <t>SÜLEYMAN EMIR KILIÇASLAN, MEHMET IHSAN HEKIMHAN, ASLI AYBIKE DOGAN, ECEM SAYGILI</t>
  </si>
  <si>
    <t>ANTIMICROBIAL PHOTODYNAMIC THERAPY AGAINST ANTIBIOTIC RESISTANCE: DETERMINING AN EFFECTIVE ANTIMICROBIAL APPROACH AGAINST MRSA AND E. COLI</t>
  </si>
  <si>
    <t>AYŞENUR IŞIK, AYŞE ŞEK, GİZEM ÖZGÜR, REYHAN ERÇETİN, BURÇİN KARABEY, ECEM SAYGILI</t>
  </si>
  <si>
    <t>PHYSICS-INFORMED XGBOOST MODELING OF 5-FLUOROURACIL RELEASE FROM COLON-TARGETED NANOPARTICLES USING DUAL-VERIFIED LITERATURE DATA</t>
  </si>
  <si>
    <t>UGUR OZVEREN, TUGCE DIRICANLI</t>
  </si>
  <si>
    <t>THE IMPACT OF HOURLY PTF FLUCTUATIONS ON SOLAR POWER PLANT REVENUES: A CASE STUDY OF A FACILITY WHOSE YEKDEM TERM HAS EXPIRED</t>
  </si>
  <si>
    <t>FATMA İREM KANDILCIK, FURKAN DINÇER</t>
  </si>
  <si>
    <t>INVESTIGATION OF THE EFFECTS OF SEASONAL SOILING LOSSES ON PHOTOVOLTAIC POWER PLANT PERFORMANCE USING PVSYST</t>
  </si>
  <si>
    <t>FURKAN DINÇER</t>
  </si>
  <si>
    <t>ASSESSMENT OF THE APPLICABILITY OF STAND-ALONE BATTERY ENERGY STORAGE SYSTEMS IN THE TURKISH ELECTRICITY MARKET</t>
  </si>
  <si>
    <t>AHMET SERDAR YILMAZ, OĞUZ CEM TATAR, FURKAN DİNÇER</t>
  </si>
  <si>
    <t>COMPARATIVE COST ANALYSIS IN HYBRID POWER GENERATION SYSTEMS</t>
  </si>
  <si>
    <t>AHMET SERDAR YILMAZ, RÜMEYSA AYBÜKE KORKMAZ</t>
  </si>
  <si>
    <t>MACHINE LEARNING-BASED PREDICTION OF CO₂ ADSORPTION PERFORMANCE IN METAL–ORGANIC FRAMEWORK</t>
  </si>
  <si>
    <t>UGUR OZVEREN, İDIL SENA BAYRAK</t>
  </si>
  <si>
    <t>MACHINE LEARNING PREDICTION OF WATER UPTAKE IN METAL–ORGANIC FRAMEWORKS FOR ATMOSPHERIC WATER HARVESTING</t>
  </si>
  <si>
    <t>UGUR OZVEREN, DICLE EREN</t>
  </si>
  <si>
    <t>EVENT-BASED ASSESSMENT OF RAINFALL–WATER DEPTH–TURBIDITY DYNAMICS AT THE OUTLET OF AN AGRICULTURAL DRAINAGE CATCHMENT IN THE CUKUROVA REGION, TÜRKIYE</t>
  </si>
  <si>
    <t>MUHAMMET SAİD GOLPINAR, MAHMUT CETIN, OMAR ALSENJAR, MUZAFFER DALGIC</t>
  </si>
  <si>
    <t>COMPARING CURVE NUMBER AND MODIFIED GREEN–AMPT INFILTRATION FOR HYDRAULIC CAPACITY ASSESSMENT: A MEDITERRANEAN WATERSHED CASE STUDY</t>
  </si>
  <si>
    <t>BURKAY KOKNAR, MAHMUT EKREM KARPUZCU</t>
  </si>
  <si>
    <t>LOW IMPACT DEVELOPMENT AND SPONGE-CITY ADAPTATION FOR URBAN STORMWATER RETENTION IN DHAKA: ASSESSING THE HATIRJHEEL-GULSHAN-BANANI LAKE SYSTEM</t>
  </si>
  <si>
    <t>MOHAMMAD MAHABUBUL HAQUE, DR. MD. SIRAJUL ISLAM, PIASH KUMER GHOSH, TANWI DEY</t>
  </si>
  <si>
    <t>ASSESSMENT OF COMPLEX NUTRIENT DYNAMICS IN THE FELENT STREAM WATERSHED: A MULTISTATISTICAL APPROACH TO INFORM LOCAL ENVIRONMENTAL MANAGEMENT</t>
  </si>
  <si>
    <t>CEM TOKATLI, AHMET BAHTIYAR ARVAS, RAHMATULLAH HAKIMI</t>
  </si>
  <si>
    <t>EVALUATING WATER QUALITY AND CONTAMINATION RISKS IN ENEZ DALYAN LAGOON (TÜRKIYE) VIA MODIFIED NUTRIENT POLLUTION INDICES</t>
  </si>
  <si>
    <t>CEM TOKATLI</t>
  </si>
  <si>
    <t>PFAS ANALYSIS IN FRESHWATER SYSTEMS: APPLICATION OF EPA METHOD 1633A TO LAKES DURUSU AND EGIRDIR</t>
  </si>
  <si>
    <t>BAHAR IKIZOGLU, SEVGİ SAVRAN</t>
  </si>
  <si>
    <t>MICROBIAL COMMUNITIES INTERACTIONS IN FLOATING TREATMENT WETLANDS (FTW) INTEGRATED WITH MICROBIAL FUEL CELLS (MFCS) DURING HEAVY METAL REMOVAL</t>
  </si>
  <si>
    <t>SLAWOMIR CIESIELSKI, NICOLE NAWROT, PRZEMYSŁAW KOWAL, JOANNA STRYCHARZ, BARTOSZ SZELĄG, EWA WOJCIECHOWSKA</t>
  </si>
  <si>
    <t>INVESTIGATING THE ADSORPTION THERMODYNAMICS OF PB(II) REMOVAL USING SODIUM ALGINATE/ZIF-8 COMPOSITE HYDROGELS</t>
  </si>
  <si>
    <t>UGUR OZVEREN, DERYA OZAN KAYA</t>
  </si>
  <si>
    <t>PRELIMINARY FINDINGS ON MICROPLASTIC SPECIES ACROSS URBAN AIRBORNE PARTICLE FRACTIONS IN ISTANBUL</t>
  </si>
  <si>
    <t>NEDIME GAYE NUR BALKANLI, ELIF YAVUZ, AFSIN YUSUF CETINKAYA, EMRAH SIK, S. LEVENT KUZU</t>
  </si>
  <si>
    <t>ELEMENTAL DIFFERENCES IN SCOTS PINE NEEDLES FROM THE MOHOȘ AND FÂNTÂNA DINTRE BRAZI PEAT BOGS</t>
  </si>
  <si>
    <t>ANDREEA-REBEKA ZSIGMOND, CSENGE-FRUZSINA TOBIS, ISTVÁN URÁK</t>
  </si>
  <si>
    <t>DIATOMS AS INDICATORS OF EARLY-STAGE ECOLOGICAL CHANGE IN THE MOHOS PEAT BOG, ROMANIA</t>
  </si>
  <si>
    <t>SZIGYÁRTÓ IRMA LIDIA, ZSIGMOND ANDREEA REBEKA, ÖRDÖG ZOLTÁN ZSOLT, URÁK ISTVÁN</t>
  </si>
  <si>
    <t>URBAN FORESTRY STRATEGIES FOR REPURPOSING CAMPUS TERRAIN VAGUE: THE CASE OF DÜZCE UNIVERSITY CAMPUS</t>
  </si>
  <si>
    <t>YAŞAR SELMAN GÜLTEKIN, ÖZCAN AKIN</t>
  </si>
  <si>
    <t>ENVIRONMENTAL PERFORMANCE OF PADDY RICE PRODUCTION IN TÜRKİYE: A LIFE CYCLE ASSESSMENT APPROACH</t>
  </si>
  <si>
    <t>MERVE TEMIZYUREK ARSLAN, JACOPO BACENETTI</t>
  </si>
  <si>
    <t>CLIMATE CHANGE AND SOIL-PLANT NUTRIENT DYNAMICS: A REVIEW OF IMPACTS AND ADAPTIVE STRATEGIES</t>
  </si>
  <si>
    <t>SENAY AYDIN, BULENT YAGMUR, EMINE DILSAT YEGENOGLU</t>
  </si>
  <si>
    <t>DETERMINATION OF POWDERY MILDEW DISEASE TOLERANCE IN SOME LOCAL GRAPE GENOTYPES COLLECTED FROM MOROCCO USING MOLECULAR MARKERS</t>
  </si>
  <si>
    <t>AYDIN UZUN, OSAMA KODAD, HASAN PINAR, ARIF ATAK, HASAN TALHA UNSAL</t>
  </si>
  <si>
    <t>ENVIRONMENTAL DATA-DRIVEN ANALYSIS OF CLIMATE EFFECTS ON THE ANTIMICROBIAL AND BIOACTIVE PROPERTIES OF HONEYBEE-DERIVED COMPOUNDS</t>
  </si>
  <si>
    <t>ERKAY ÖZGÖR</t>
  </si>
  <si>
    <t>PATENT LANDSCAPE OF SNAIL-DERIVED PRODUCTS AND PROCESSING BY-PRODUCTS IN THE CIRCULAR BIOECONOMY</t>
  </si>
  <si>
    <t>COPOLOVICI DANA-MARIA, MOISA CRISTIAN, LUPITU ANDREEA, BORTES FLAVIA, COPOLOVICI LUCIAN</t>
  </si>
  <si>
    <t>ENVIRONMENTAL BUSINESS MODELS IN TOURISM: INTEGRATING DIGITAL AND SUSTAINABLE ECOSYSTEMS</t>
  </si>
  <si>
    <t>JASMINA GRŽINIĆ</t>
  </si>
  <si>
    <t>CYBER ATTACKS ON SHIPS: ENVIRONMENTAL THREATS, CASE STUDIES, AND PROPOSED SOLUTIONS</t>
  </si>
  <si>
    <t>THE IMPACT OF SUBSTITUTING NATURAL AGGREGATES WITH RECYCLED CONCRETE AGGREGATES DERIVED FROM POST-EARTHQUAKE CONTROLLED DEMOLITIONS</t>
  </si>
  <si>
    <t>KADIR ÖZÇELIK, MERVE AKBAS, RECEP IYISAN, OSMAN ATILLA ARIKAN</t>
  </si>
  <si>
    <t>LIVING INFORMALLY WITH WASTE: THE CASE OF BACKYARD DWELLERS IN SOUTH AFRICA</t>
  </si>
  <si>
    <t>CATHERINA SCHENCK</t>
  </si>
  <si>
    <t>THE IMPERATIVE OF RESPONSIBILITY: RE-EVALUATING HANS JONAS’S ECO-PHILOSOPHY IN THE ERA OF ANTHROPOCENE AND SUSTAINABLE DEVELOPMENT</t>
  </si>
  <si>
    <t>MARIÁN AMBROZY</t>
  </si>
  <si>
    <t>PROGRAMME AT A GLANCE</t>
  </si>
  <si>
    <t>SESSION</t>
  </si>
  <si>
    <t>SESSION CHAIR</t>
  </si>
  <si>
    <t>COFFEE BREAK &amp; REFRESHMENTS</t>
  </si>
  <si>
    <t>LUNCH BREAK</t>
  </si>
  <si>
    <t>PAKISTAN SPACE AND UPPER ATMOSPHERE RESEARCH COMMISSION (SUPARCO)</t>
  </si>
  <si>
    <t>PAKISTAN</t>
  </si>
  <si>
    <t>KARABÜK UNIVERSITY</t>
  </si>
  <si>
    <t>KOCAELI UNIVERSITY, FACULTY OF ARTS AND SCIENCES, DEPARTMENT OF PHYSICS, KOCAELI, TÜRKİYE</t>
  </si>
  <si>
    <t>ONDOKUZ MAYIS UNIVERSITY</t>
  </si>
  <si>
    <t>İZMIR DEMOCRACY UNIVERSITY</t>
  </si>
  <si>
    <t>MARMARA UNIVERSITY</t>
  </si>
  <si>
    <t>AKEDAŞ ELECTRICITY DISTRIBUTION INC., KAHRAMANMARAŞ, TÜRKİYE</t>
  </si>
  <si>
    <t>KAHRAMANMARAŞ SÜTÇÜ İMAM UNIVERSITY</t>
  </si>
  <si>
    <t>ÇUKUROVA UNIVERSITY</t>
  </si>
  <si>
    <t>İSTANBUL TECHNICAL UNIVERSITY</t>
  </si>
  <si>
    <t>NORTH SOUTH UNIVERSITY, DEPARTMENT OF CIVIL AND ENVIRONMENTAL ENGINEERING, BANGLADESH</t>
  </si>
  <si>
    <t>BANGLADESH</t>
  </si>
  <si>
    <t>TRAKYA UNIVERSITY</t>
  </si>
  <si>
    <t>SÜLEYMAN DEMIREL UNIVERSITY</t>
  </si>
  <si>
    <t>UNIVERSITY OF WARMIA AND MAZURY IN OLSZTYN</t>
  </si>
  <si>
    <t>YILDIZ TECHNICAL UNIVERSITY, FACULTY OF CIVIL ENGINEERING, DEPARTMENT OF ENVIRONMENTAL ENGINEERING</t>
  </si>
  <si>
    <t>SAPIENTIA HUNGARIAN UNIVERSITY OF TRANSYLVANIA, FACULTY OF LIFE SCIENCES AND SPORTS, SFÂNTU GHEORGHE</t>
  </si>
  <si>
    <t>DÜZCE UNIVERSITY</t>
  </si>
  <si>
    <t>ERCIYES UNIVERSITY</t>
  </si>
  <si>
    <t>MANISA CELAL BAYAR UNIVERSITY, ALAŞEHIR VOCATIONAL SCHOOL</t>
  </si>
  <si>
    <t>CYPRUS INTERNATIONAL UNIVERSITY</t>
  </si>
  <si>
    <t>CYPRUS (TRNC)</t>
  </si>
  <si>
    <t>AUREL VLAICU UNIVERSITY OF ARAD, FACULTY OF FOOD ENGINEERING, TOURISM AND ENVIRONMENTAL PROTECTION</t>
  </si>
  <si>
    <t>JURAJ DOBRILA UNIVERSITY OF PULA</t>
  </si>
  <si>
    <t>CROATIA</t>
  </si>
  <si>
    <t>PIRI REIS UNIVERSITY</t>
  </si>
  <si>
    <t>İSTANBUL TECHNICAL UNIVERSITY, DEPARTMENT OF ENVIRONMENTAL ENGINEERING</t>
  </si>
  <si>
    <t>UNIVERSITY OF THE WESTERN CAPE</t>
  </si>
  <si>
    <t>SOUTH AFRICA</t>
  </si>
  <si>
    <t>INSTITUTE OF TECHNOLOGY AND BUSINESS (PREŠOV)</t>
  </si>
  <si>
    <t>SLOVAKIA</t>
  </si>
  <si>
    <t xml:space="preserve"> PRESENTATION SCHEDULE</t>
  </si>
  <si>
    <t>NIGERIA</t>
  </si>
  <si>
    <t>SOUTH KOREA</t>
  </si>
  <si>
    <t>HUNGARY</t>
  </si>
  <si>
    <t>SERBIA</t>
  </si>
  <si>
    <t>SLOVENIA</t>
  </si>
  <si>
    <t>BRAZIL</t>
  </si>
  <si>
    <t>CHINA</t>
  </si>
  <si>
    <t>A. SESSION: ENERGY SYSTEMS &amp; GREEN TECHNOLOGIES – CHAIR: CATHERINA SCHENCK (UNIVERSITY OF THE WESTERN CAPE)</t>
  </si>
  <si>
    <t>B. SESSION: SELF-HEALING COMPOSITES &amp; ADVANCED MATERIALS – CHAIR: WALEED ASLAM (PAKISTAN SPACE AND UPPER ATMOSPHERE RESEARCH COMMISSION (SUPARCO))</t>
  </si>
  <si>
    <t>C. SESSION: ADVANCED MANUFACTURING, COMPOSITES &amp; BIOMEDICAL ENGINEERING – CHAIR: KEMAL ÇAĞATAY SELVI (ONDOKUZ MAYIS UNIVERSITY)</t>
  </si>
  <si>
    <t>PATTERN DISCOVERY IN NETWORK LAYERS: DATA MINING FOR DDOS ATTACK DETECTION</t>
  </si>
  <si>
    <t>EMINE YAMAN, FATIMA JICHI, SARA VATRIĆ, MEHMET AKIF YAMAN</t>
  </si>
  <si>
    <t>INTERNATIONAL UNIVERSITY OF SARAJEVO</t>
  </si>
  <si>
    <t>HEART DISEASE DIAGNOSIS PREDICTION WITH CART DECISION TREES AND NAÏVE BAYES ALGORITHM</t>
  </si>
  <si>
    <t>EMINE YAMAN, SADŽIDA VALJEVAC, AMINA DERVIŠIĆ, MEHMET AKIF YAMAN</t>
  </si>
  <si>
    <t>DICLE UNIVERSITY</t>
  </si>
  <si>
    <t>INFLAMMATORY BOWEL DISEASE IN EMERGING ECONOMIES: HEALTH SYSTEM SUSTAINABILITY THROUGH THE LENS OF SUSTAINABLE DEVELOPMENT GOAL 3</t>
  </si>
  <si>
    <t>MEHMET AKIF VERAL</t>
  </si>
  <si>
    <t>UNITED KINGDOM</t>
  </si>
  <si>
    <t>ENVIRONMENTAL POLLUTANTS AND INFLAMMATORY BOWEL DISEASE: A SHORT REVIEW OF THE EXPOSOME EVIDENCE</t>
  </si>
  <si>
    <t>DIGITAL REGISTRIES AND ADMINISTRATIVE HEALTH DATA FOR INFLAMMATORY BOWEL DISEASE SURVEILLANCE: CASE DEFINITIONS, DATA LINKAGE AND DATA QUALITY</t>
  </si>
  <si>
    <t>PRESENTATIONS</t>
  </si>
  <si>
    <t>THE ORIGINS AND EVOLUTION OF CHATBOTS IN THE CONTEXT OF HUMAN-MACHINE INTERACTION</t>
  </si>
  <si>
    <t>NAZLI GÜLŞAH CIMILLI, AYTEKIN ÇOKELEZ</t>
  </si>
  <si>
    <t>ISTANBUL TECHNICAL UNIVERSITY, GRADUATE SCHOOL, DEPARTMENT OF HISTORY OF SCIENCE AND TECHNOLOGY, PHD PROGRAM</t>
  </si>
  <si>
    <t>PILOT STUDY ON A LARGE LANGUAGE MODEL FOR CLASSIFICATION AND CORRECTION OF ARABIC LINGUISTIC ERRORS BY NATIVE TURKISH SPEAKERS</t>
  </si>
  <si>
    <t>AYŞEN ÖZÜN TÜRKÇETIN, İREM USLU</t>
  </si>
  <si>
    <t>SULEYMAN DEMIREL UNIVERSITY</t>
  </si>
  <si>
    <t>YOLO-BASED OBJECT LOCALIZATION FOR TURKISH–ARABIC VISUAL VOCABULARY LEARNING: A PILOT STUDY USING SNAPTATE AI</t>
  </si>
  <si>
    <t>A FRAMEWORK FOR AN INTERNET OF THINGS-BASED POST-HARVEST DECISION SUPPORT SYSTEM FOR MAIZE FARMERS</t>
  </si>
  <si>
    <t>SOLOMON ADELOWO ADEPOJU, EENESI FEMI AMINU, OLUWASEUN ADENIYI OJERINDE, OPEYEMI ADERIIKE ABISOYE, AYOBAMI EKUNDAYO, RABIU OMEIZA ISAH, MUHAMMADU TAJUDEEN SALAUDEEN, UCHENNA UGWUOKE</t>
  </si>
  <si>
    <t>FEDERAL UNIVERSITY OF TECHNOLOGY MINNA</t>
  </si>
  <si>
    <t>CLASSIFICATION OF FAMILIAL AND SPORADIC NEUROGENETIC DISEASE CASES BY USING CLINICAL SYMPTOMS AND MACHINE LEARNING</t>
  </si>
  <si>
    <t>MURSIDE DEGİRMENCİ AKDENİZ</t>
  </si>
  <si>
    <t>KUTAHYA HEALTH SCIENCE UNIVERSITY</t>
  </si>
  <si>
    <t>AI-BASED QUALITY CONTROL IN PLASTIC INJECTION MOLDING: A REVIEW OF PREDICTION, DEFECT DETECTION AND OPTIMIZATION</t>
  </si>
  <si>
    <t>ENES DÜNDAR, NECMİ CEMAL ÖZDEMİR</t>
  </si>
  <si>
    <t>KOCAELI UNIVERSITY</t>
  </si>
  <si>
    <t>SEISMIC RESPONSE PREDICTION OF BILINEAR HYSTERETIC SYSTEMS USING A PHYSICS-INTEGRATED RECURRENT NEURAL NETWORK</t>
  </si>
  <si>
    <t>TIANYUAN JIANG, CANXING QIU</t>
  </si>
  <si>
    <t>BEIJING UNIVERSITY OF TECHNOLOGY</t>
  </si>
  <si>
    <t>BANDIRMA ONYEDI EYLÜL UNIVERSITY</t>
  </si>
  <si>
    <t>ANALYSIS OF KEY COST COMPONENTS INCREASING THE VALUE OF LOST LOAD FOR SLOVENIAN HOUSEHOLD CONSUMERS</t>
  </si>
  <si>
    <t>JERNEJA BOGOVIČ, MARKO KOLENC, MILOŠ PANTOŠ</t>
  </si>
  <si>
    <t>UNIVERSITY OF LJUBLJANA; ELES, D.O.O.</t>
  </si>
  <si>
    <t>ESTIMATING THE TARIFF DIFFERENTIAL REQUIRED TO INDUCE LONG-TERM BEHAVIOURAL CHANGES IN RESIDENTIAL ELECTRICITY CONSUMPTION IN SLOVENIA</t>
  </si>
  <si>
    <t>COMPRESSED AIR ENERGY STORAGE IMPLENTATION IN ABADONED MINES: THE CASE OF SELMECBÁNYA</t>
  </si>
  <si>
    <t>BENCE HERNÁDI</t>
  </si>
  <si>
    <t>UNIVERSITY OF PANNONIA</t>
  </si>
  <si>
    <t>TRANSIENT 3D CFD ANALYSIS OF SQUEEZE FILM DAMPERS FOR DIFFERENT ECCENTRICITY RATIOS</t>
  </si>
  <si>
    <t>MITHAT MURAT YALCIN, BAHADIR DOGAN</t>
  </si>
  <si>
    <t>TUSAS MOTOR SANAYII (TEI); ESKISEHIR OSMANGAZI UNIVERSITY</t>
  </si>
  <si>
    <t>TRANSIENT 3D CFD ANALYSIS OF SQUEEZE FILM DAMPERS FOR DIFFERENT REYNOLDS NUMBERS</t>
  </si>
  <si>
    <t>EXPERIMENTAL ANALYSIS OF NON-UNIFORM TEMPERATURE EFFECTS ON LAMB WAVE-BASED DAMAGE DETECTION</t>
  </si>
  <si>
    <t>FELIPE AUGUSTO BARNABE, FABRICIO GUIMARAES BAPTISTA</t>
  </si>
  <si>
    <t>SÃO PAULO STATE UNIVERSITY (UNESP)</t>
  </si>
  <si>
    <t>ASSESSMENT OF NUISANCE AND ALLERGENIC ENVIRONMENTAL ODOUR SOURCES IN BUDAPEST</t>
  </si>
  <si>
    <t>ENHANCING WORKPLACE HEALTH THROUGH ACTIVE GREEN EXERCISE BREAKS IN PLANT-PURIFIED INDOOR ENVIRONMENTS</t>
  </si>
  <si>
    <t>SENKA BAJIĆ</t>
  </si>
  <si>
    <t>EDUCONS UNIVERSITY</t>
  </si>
  <si>
    <t>HEALTH AND URBAN FORESTS: EXPLORING THE ROLE OF NATURE EXPOSURE IN PROMOTING HEALTH AND WELL-BEING</t>
  </si>
  <si>
    <t>RE-EXAMINING BOARD GENDER DIVERSITY: A NON-LINEAR PERSPECTIVE ON CORPORATE ENVIRONMENTAL OUTCOMES</t>
  </si>
  <si>
    <t>HANNA LEE</t>
  </si>
  <si>
    <t>KOREA UNIVERSITY, SEJONG CAMPUS</t>
  </si>
  <si>
    <t>ÇANAKKALE ONSEKIZ MART UNIVERSITY; ÇANKIRI KARATEKIN UNIVERSITY</t>
  </si>
  <si>
    <t>ÇANKIRI KARATEKIN UNIVERSITY; ÇANAKKALE ONSEKIZ MART UNIVERSITY</t>
  </si>
  <si>
    <t>EUROPEAN CATFISH (SILURUS GLANIS) IN TÜRKİYE: PRODUCTION TRENDS AND AQUACULTURE POTENTIAL</t>
  </si>
  <si>
    <t>ISTANBUL UNIVERSITY, FACULTY OF AQUATIC SCIENCES</t>
  </si>
  <si>
    <t>LANCASTER UNIVERSITY, LANCASTER ENVIRONMENT CENTRE</t>
  </si>
  <si>
    <t>ONLINE PRESENTATION SCHEDULE</t>
  </si>
  <si>
    <t>A. ONLINE SESSION: COMPUTER SCIENCE &amp; ARTIFICIAL INTELLIGENCE – CHAIR: ALMA LIGATA</t>
  </si>
  <si>
    <t>B. ONLINE SESSION: ENERGY, MECHANICAL &amp; STRUCTURAL ENGINEERING – CHAIR: ALMA LIGATA</t>
  </si>
  <si>
    <t>C. ONLINE SESSION: ENVIRONMENT, HEALTH &amp; SOCIETY – CHAIR: ALMA LIGATA</t>
  </si>
  <si>
    <t>D. SESSION: HYDROLOGY, WATER QUALITY &amp; WASTEWATER TREATMENT – CHAIR: CEM TOKATLI (TRAKYA UNIVERSITY)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</si>
</sst>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19" x14ac:knownFonts="1">
    <font>
      <sz val="12"/>
      <color theme="1"/>
      <name val="Aptos Narrow"/>
      <family val="2"/>
      <scheme val="minor"/>
    </font>
    <font>
      <b/>
      <sz val="10"/>
      <color rgb="FF262626"/>
      <name val="Calibri"/>
      <family val="2"/>
    </font>
    <font>
      <sz val="10"/>
      <color rgb="FF262626"/>
      <name val="Calibri"/>
      <family val="2"/>
    </font>
    <font>
      <b/>
      <sz val="16"/>
      <color rgb="FFFFFFFF"/>
      <name val="Calibri"/>
      <family val="2"/>
    </font>
    <font>
      <b/>
      <sz val="11"/>
      <color rgb="FF1F3864"/>
      <name val="Calibri"/>
      <family val="2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b/>
      <sz val="10"/>
      <color rgb="FF2F5597"/>
      <name val="Calibri"/>
      <family val="2"/>
    </font>
    <font>
      <b/>
      <sz val="14"/>
      <color rgb="FFFFFFFF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i/>
      <sz val="10"/>
      <color rgb="FF262626"/>
      <name val="Calibri"/>
      <family val="2"/>
    </font>
    <font>
      <b/>
      <sz val="10"/>
      <color rgb="FF1F3864"/>
      <name val="Calibri"/>
      <family val="2"/>
    </font>
    <font>
      <b/>
      <sz val="14"/>
      <color rgb="FF1F3864"/>
      <name val="Calibri"/>
      <family val="2"/>
    </font>
    <font>
      <b/>
      <sz val="12"/>
      <color rgb="FFFFFFFF"/>
      <name val="Calibri"/>
      <family val="2"/>
    </font>
    <font>
      <b/>
      <i/>
      <sz val="12"/>
      <color rgb="FF1F3864"/>
      <name val="Calibri"/>
      <family val="2"/>
    </font>
    <font>
      <b/>
      <sz val="14"/>
      <color theme="0"/>
      <name val="Calibri"/>
      <family val="2"/>
    </font>
    <font>
      <b/>
      <sz val="12"/>
      <color rgb="FF262626"/>
      <name val="Calibri"/>
      <family val="2"/>
    </font>
    <font>
      <sz val="9"/>
      <color rgb="FF7F7F7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1F3864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D9D9D9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164" fontId="7" fillId="4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12" fillId="7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5" fillId="0" borderId="9" xfId="0" applyFont="1" applyBorder="1" applyAlignment="1">
      <alignment horizontal="center"/>
    </xf>
    <xf numFmtId="0" fontId="6" fillId="3" borderId="4" xfId="0" applyFont="1" applyFill="1" applyBorder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 indent="1"/>
    </xf>
    <xf numFmtId="0" fontId="18" fillId="7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12" fillId="6" borderId="3" xfId="0" applyFont="1" applyFill="1" applyBorder="1" applyAlignment="1">
      <alignment horizontal="left" indent="1"/>
    </xf>
    <xf numFmtId="0" fontId="12" fillId="6" borderId="6" xfId="0" applyFont="1" applyFill="1" applyBorder="1" applyAlignment="1">
      <alignment horizontal="left" indent="1"/>
    </xf>
    <xf numFmtId="0" fontId="12" fillId="6" borderId="5" xfId="0" applyFont="1" applyFill="1" applyBorder="1" applyAlignment="1">
      <alignment horizontal="left" indent="1"/>
    </xf>
    <xf numFmtId="0" fontId="10" fillId="0" borderId="5" xfId="0" applyFont="1" applyBorder="1" applyAlignment="1">
      <alignment horizontal="left" indent="1"/>
    </xf>
    <xf numFmtId="0" fontId="10" fillId="0" borderId="8" xfId="0" applyFont="1" applyBorder="1" applyAlignment="1">
      <alignment horizontal="left" indent="1"/>
    </xf>
    <xf numFmtId="0" fontId="6" fillId="3" borderId="0" xfId="0" applyFont="1" applyFill="1" applyAlignment="1">
      <alignment horizontal="left" indent="1"/>
    </xf>
    <xf numFmtId="0" fontId="12" fillId="6" borderId="0" xfId="0" applyFont="1" applyFill="1" applyAlignment="1">
      <alignment horizontal="left" indent="1"/>
    </xf>
    <xf numFmtId="20" fontId="10" fillId="0" borderId="5" xfId="0" applyNumberFormat="1" applyFont="1" applyBorder="1" applyAlignment="1">
      <alignment horizontal="left" indent="1"/>
    </xf>
    <xf numFmtId="0" fontId="3" fillId="2" borderId="0" xfId="0" applyFont="1" applyFill="1" applyAlignment="1">
      <alignment horizontal="center"/>
    </xf>
    <xf numFmtId="0" fontId="1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F57B84-8FBF-B843-89DF-622E4277F88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936590b-bb22-4a2b-9be9-1b60f89d16d2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86D2-9B33-9644-9C62-C055D07ED6FD}">
  <sheetPr>
    <pageSetUpPr fitToPage="1"/>
  </sheetPr>
  <dimension ref="A1:D25"/>
  <sheetViews>
    <sheetView showGridLines="0" tabSelected="1" zoomScale="88" workbookViewId="0">
      <selection activeCell="B9" sqref="B9"/>
    </sheetView>
  </sheetViews>
  <sheetFormatPr baseColWidth="10" defaultRowHeight="16" x14ac:dyDescent="0.2"/>
  <cols>
    <col min="1" max="1" width="18.33203125" customWidth="1"/>
    <col min="2" max="2" width="71.6640625" customWidth="1"/>
    <col min="3" max="3" width="38.33203125" customWidth="1"/>
    <col min="4" max="4" width="18.33203125" customWidth="1"/>
  </cols>
  <sheetData>
    <row r="1" spans="1:4" ht="34" customHeight="1" x14ac:dyDescent="0.2">
      <c r="A1" s="51" t="s">
        <v>178</v>
      </c>
      <c r="B1" s="51"/>
      <c r="C1" s="51"/>
      <c r="D1" s="51"/>
    </row>
    <row r="2" spans="1:4" ht="10" customHeight="1" x14ac:dyDescent="0.2">
      <c r="A2" s="33"/>
      <c r="B2" s="33"/>
      <c r="C2" s="33"/>
      <c r="D2" s="33"/>
    </row>
    <row r="3" spans="1:4" ht="24" customHeight="1" x14ac:dyDescent="0.2">
      <c r="A3" s="50" t="str">
        <f>'15 Oct 2026'!A2&amp;"  |  ORAL PRESENTATIONS"</f>
        <v>THURSDAY, 15 OCTOBER 2026  |  ORAL PRESENTATIONS</v>
      </c>
      <c r="B3" s="50"/>
      <c r="C3" s="50"/>
      <c r="D3" s="50"/>
    </row>
    <row r="4" spans="1:4" ht="20" customHeight="1" x14ac:dyDescent="0.2">
      <c r="A4" s="34" t="s">
        <v>99</v>
      </c>
      <c r="B4" s="34" t="s">
        <v>179</v>
      </c>
      <c r="C4" s="34" t="s">
        <v>180</v>
      </c>
      <c r="D4" s="34" t="s">
        <v>237</v>
      </c>
    </row>
    <row r="5" spans="1:4" ht="34" customHeight="1" x14ac:dyDescent="0.2">
      <c r="A5" s="37" t="str">
        <f>TEXT('15 Oct 2026'!A6,"h:mm")&amp;" – "&amp;TEXT('15 Oct 2026'!A11+TIME(0,10,0),"h:mm")</f>
        <v>9:00 – 10:00</v>
      </c>
      <c r="B5" s="38" t="str">
        <f>IFERROR(_xlfn.TEXTBEFORE('15 Oct 2026'!A5," – CHAIR: "),'15 Oct 2026'!A5)</f>
        <v>A. SESSION: ENERGY SYSTEMS &amp; GREEN TECHNOLOGIES</v>
      </c>
      <c r="C5" s="38" t="str">
        <f>IFERROR(_xlfn.TEXTAFTER('15 Oct 2026'!A5," – CHAIR: "),"")</f>
        <v>CATHERINA SCHENCK (UNIVERSITY OF THE WESTERN CAPE)</v>
      </c>
      <c r="D5" s="37" t="str">
        <f>COUNT('15 Oct 2026'!B6:B11)&amp;" ORAL"</f>
        <v>6 ORAL</v>
      </c>
    </row>
    <row r="6" spans="1:4" ht="18" customHeight="1" x14ac:dyDescent="0.2">
      <c r="A6" s="39" t="str">
        <f>TEXT('15 Oct 2026'!A12,"h:mm")&amp;" – "&amp;TEXT('15 Oct 2026'!A14,"h:mm")</f>
        <v>10:00 – 10:30</v>
      </c>
      <c r="B6" s="49" t="s">
        <v>181</v>
      </c>
      <c r="C6" s="49"/>
      <c r="D6" s="49"/>
    </row>
    <row r="7" spans="1:4" ht="48" x14ac:dyDescent="0.2">
      <c r="A7" s="42" t="str">
        <f>TEXT('15 Oct 2026'!A14,"h:mm")&amp;" – "&amp;TEXT('15 Oct 2026'!A19+TIME(0,10,0),"h:mm")</f>
        <v>10:30 – 11:30</v>
      </c>
      <c r="B7" s="43" t="str">
        <f>IFERROR(_xlfn.TEXTBEFORE('15 Oct 2026'!A13," – CHAIR: "),'15 Oct 2026'!A13)</f>
        <v>B. SESSION: SELF-HEALING COMPOSITES &amp; ADVANCED MATERIALS</v>
      </c>
      <c r="C7" s="43" t="str">
        <f>IFERROR(_xlfn.TEXTAFTER('15 Oct 2026'!A13," – CHAIR: "),"")</f>
        <v>WALEED ASLAM (PAKISTAN SPACE AND UPPER ATMOSPHERE RESEARCH COMMISSION (SUPARCO))</v>
      </c>
      <c r="D7" s="42" t="str">
        <f>COUNT('15 Oct 2026'!B14:B19)&amp;" ORAL"</f>
        <v>6 ORAL</v>
      </c>
    </row>
    <row r="8" spans="1:4" ht="18" customHeight="1" x14ac:dyDescent="0.2">
      <c r="A8" s="39" t="str">
        <f>TEXT('15 Oct 2026'!A20,"h:mm")&amp;" – "&amp;TEXT('15 Oct 2026'!A22,"h:mm")</f>
        <v>11:30 – 11:50</v>
      </c>
      <c r="B8" s="49" t="s">
        <v>181</v>
      </c>
      <c r="C8" s="49"/>
      <c r="D8" s="49"/>
    </row>
    <row r="9" spans="1:4" ht="34" customHeight="1" x14ac:dyDescent="0.2">
      <c r="A9" s="37" t="str">
        <f>TEXT('15 Oct 2026'!A22,"h:mm")&amp;" – "&amp;TEXT('15 Oct 2026'!A27+TIME(0,10,0),"h:mm")</f>
        <v>11:50 – 12:50</v>
      </c>
      <c r="B9" s="38" t="str">
        <f>IFERROR(_xlfn.TEXTBEFORE('15 Oct 2026'!A21," – CHAIR: "),'15 Oct 2026'!A21)</f>
        <v>C. SESSION: ADVANCED MANUFACTURING, COMPOSITES &amp; BIOMEDICAL ENGINEERING</v>
      </c>
      <c r="C9" s="38" t="str">
        <f>IFERROR(_xlfn.TEXTAFTER('15 Oct 2026'!A21," – CHAIR: "),"")</f>
        <v>KEMAL ÇAĞATAY SELVI (ONDOKUZ MAYIS UNIVERSITY)</v>
      </c>
      <c r="D9" s="37" t="str">
        <f>COUNT('15 Oct 2026'!B22:B27)&amp;" ORAL"</f>
        <v>6 ORAL</v>
      </c>
    </row>
    <row r="10" spans="1:4" ht="18" customHeight="1" x14ac:dyDescent="0.2">
      <c r="A10" s="39" t="str">
        <f>TEXT('15 Oct 2026'!A28,"h:mm")&amp;" – "&amp;TEXT('15 Oct 2026'!A30,"h:mm")</f>
        <v>12:50 – 14:00</v>
      </c>
      <c r="B10" s="49" t="s">
        <v>182</v>
      </c>
      <c r="C10" s="49"/>
      <c r="D10" s="49"/>
    </row>
    <row r="11" spans="1:4" ht="34" customHeight="1" x14ac:dyDescent="0.2">
      <c r="A11" s="42" t="str">
        <f>TEXT('15 Oct 2026'!A30,"h:mm")&amp;" – "&amp;TEXT('15 Oct 2026'!A37+TIME(0,10,0),"h:mm")</f>
        <v>14:00 – 15:20</v>
      </c>
      <c r="B11" s="43" t="str">
        <f>IFERROR(_xlfn.TEXTBEFORE('15 Oct 2026'!A29," – CHAIR: "),'15 Oct 2026'!A29)</f>
        <v>D. SESSION: HYDROLOGY, WATER QUALITY &amp; WASTEWATER TREATMENT</v>
      </c>
      <c r="C11" s="43" t="str">
        <f>IFERROR(_xlfn.TEXTAFTER('15 Oct 2026'!A29," – CHAIR: "),"")</f>
        <v>CEM TOKATLI (TRAKYA UNIVERSITY)</v>
      </c>
      <c r="D11" s="42" t="str">
        <f>COUNT('15 Oct 2026'!B30:B37)&amp;" ORAL"</f>
        <v>8 ORAL</v>
      </c>
    </row>
    <row r="12" spans="1:4" ht="18" customHeight="1" x14ac:dyDescent="0.2">
      <c r="A12" s="39" t="str">
        <f>TEXT('15 Oct 2026'!A38,"h:mm")&amp;" – "&amp;TEXT('15 Oct 2026'!A40,"h:mm")</f>
        <v>15:20 – 15:30</v>
      </c>
      <c r="B12" s="49" t="s">
        <v>181</v>
      </c>
      <c r="C12" s="49"/>
      <c r="D12" s="49"/>
    </row>
    <row r="13" spans="1:4" ht="34" customHeight="1" x14ac:dyDescent="0.2">
      <c r="A13" s="37" t="str">
        <f>TEXT('15 Oct 2026'!A40,"h:mm")&amp;" – "&amp;TEXT('15 Oct 2026'!A47+TIME(0,10,0),"h:mm")</f>
        <v>15:30 – 16:50</v>
      </c>
      <c r="B13" s="38" t="str">
        <f>IFERROR(_xlfn.TEXTBEFORE('15 Oct 2026'!A39," – CHAIR: "),'15 Oct 2026'!A39)</f>
        <v>E. SESSION: ENVIRONMENTAL MONITORING, ECOLOGY &amp; PLANT SCIENCES</v>
      </c>
      <c r="C13" s="38" t="str">
        <f>IFERROR(_xlfn.TEXTAFTER('15 Oct 2026'!A39," – CHAIR: "),"")</f>
        <v>ERKAY ÖZGÖR (CYPRUS INTERNATIONAL UNIVERSITY)</v>
      </c>
      <c r="D13" s="37" t="str">
        <f>COUNT('15 Oct 2026'!B40:B47)&amp;" ORAL"</f>
        <v>8 ORAL</v>
      </c>
    </row>
    <row r="14" spans="1:4" ht="18" customHeight="1" x14ac:dyDescent="0.2">
      <c r="A14" s="39" t="str">
        <f>TEXT('15 Oct 2026'!A48,"h:mm")&amp;" – "&amp;TEXT('15 Oct 2026'!A50,"h:mm")</f>
        <v>16:50 – 17:00</v>
      </c>
      <c r="B14" s="49" t="s">
        <v>181</v>
      </c>
      <c r="C14" s="49"/>
      <c r="D14" s="49"/>
    </row>
    <row r="15" spans="1:4" ht="34" customHeight="1" x14ac:dyDescent="0.2">
      <c r="A15" s="40" t="str">
        <f>TEXT('15 Oct 2026'!A50,"h:mm")&amp;" – "&amp;TEXT('15 Oct 2026'!A55+TIME(0,10,0),"h:mm")</f>
        <v>17:00 – 18:00</v>
      </c>
      <c r="B15" s="41" t="str">
        <f>IFERROR(_xlfn.TEXTBEFORE('15 Oct 2026'!A49," – CHAIR: "),'15 Oct 2026'!A49)</f>
        <v>F. SESSION: SUSTAINABILITY, SOCIETY &amp; ENVIRONMENTAL POLICY</v>
      </c>
      <c r="C15" s="41" t="str">
        <f>IFERROR(_xlfn.TEXTAFTER('15 Oct 2026'!A49," – CHAIR: "),"")</f>
        <v>COPOLOVICI DANA-MARIA (AUREL VLAICU UNIVERSITY OF ARAD)</v>
      </c>
      <c r="D15" s="40" t="str">
        <f>COUNT('15 Oct 2026'!B50:B55)&amp;" ORAL"</f>
        <v>6 ORAL</v>
      </c>
    </row>
    <row r="16" spans="1:4" ht="10" customHeight="1" x14ac:dyDescent="0.2">
      <c r="A16" s="33"/>
      <c r="B16" s="33"/>
      <c r="C16" s="33"/>
      <c r="D16" s="33"/>
    </row>
    <row r="17" spans="1:4" ht="24" customHeight="1" x14ac:dyDescent="0.2">
      <c r="A17" s="50" t="str">
        <f>'16 Oct 2026'!A2&amp;"  |  ONLINE PRESENTATIONS"</f>
        <v>FRIDAY, 16 OCTOBER 2026  |  ONLINE PRESENTATIONS</v>
      </c>
      <c r="B17" s="50"/>
      <c r="C17" s="50"/>
      <c r="D17" s="50"/>
    </row>
    <row r="18" spans="1:4" ht="20" customHeight="1" x14ac:dyDescent="0.2">
      <c r="A18" s="34" t="s">
        <v>99</v>
      </c>
      <c r="B18" s="34" t="s">
        <v>179</v>
      </c>
      <c r="C18" s="34" t="s">
        <v>180</v>
      </c>
      <c r="D18" s="34" t="s">
        <v>237</v>
      </c>
    </row>
    <row r="19" spans="1:4" ht="34" customHeight="1" x14ac:dyDescent="0.2">
      <c r="A19" s="37" t="str">
        <f>TEXT('16 Oct 2026'!A6,"h:mm")&amp;" – "&amp;TEXT('16 Oct 2026'!A16+TIME(0,10,0),"h:mm")</f>
        <v>9:00 – 10:50</v>
      </c>
      <c r="B19" s="38" t="str">
        <f>IFERROR(_xlfn.TEXTBEFORE('16 Oct 2026'!A5," – CHAIR: "),'16 Oct 2026'!A5)</f>
        <v>A. ONLINE SESSION: COMPUTER SCIENCE &amp; ARTIFICIAL INTELLIGENCE</v>
      </c>
      <c r="C19" s="38" t="str">
        <f>IFERROR(_xlfn.TEXTAFTER('16 Oct 2026'!A5," – CHAIR: "),"")</f>
        <v>ALMA LIGATA</v>
      </c>
      <c r="D19" s="37" t="str">
        <f>COUNT('16 Oct 2026'!B6:B16)&amp;" ONLINE"</f>
        <v>11 ONLINE</v>
      </c>
    </row>
    <row r="20" spans="1:4" ht="34" customHeight="1" x14ac:dyDescent="0.2">
      <c r="A20" s="42" t="str">
        <f>TEXT('16 Oct 2026'!A18,"h:mm")&amp;" – "&amp;TEXT('16 Oct 2026'!A23+TIME(0,10,0),"h:mm")</f>
        <v>10:50 – 11:50</v>
      </c>
      <c r="B20" s="43" t="str">
        <f>IFERROR(_xlfn.TEXTBEFORE('16 Oct 2026'!A17," – CHAIR: "),'16 Oct 2026'!A17)</f>
        <v>B. ONLINE SESSION: ENERGY, MECHANICAL &amp; STRUCTURAL ENGINEERING</v>
      </c>
      <c r="C20" s="43" t="str">
        <f>IFERROR(_xlfn.TEXTAFTER('16 Oct 2026'!A17," – CHAIR: "),"")</f>
        <v>ALMA LIGATA</v>
      </c>
      <c r="D20" s="42" t="str">
        <f>COUNT('16 Oct 2026'!B18:B23)&amp;" ONLINE"</f>
        <v>6 ONLINE</v>
      </c>
    </row>
    <row r="21" spans="1:4" ht="34" customHeight="1" x14ac:dyDescent="0.2">
      <c r="A21" s="35" t="str">
        <f>TEXT('16 Oct 2026'!A25,"h:mm")&amp;" – "&amp;TEXT('16 Oct 2026'!A38+TIME(0,10,0),"h:mm")</f>
        <v>11:50 – 14:10</v>
      </c>
      <c r="B21" s="36" t="str">
        <f>IFERROR(_xlfn.TEXTBEFORE('16 Oct 2026'!A24," – CHAIR: "),'16 Oct 2026'!A24)</f>
        <v>C. ONLINE SESSION: ENVIRONMENT, HEALTH &amp; SOCIETY</v>
      </c>
      <c r="C21" s="36" t="str">
        <f>IFERROR(_xlfn.TEXTAFTER('16 Oct 2026'!A24," – CHAIR: "),"")</f>
        <v>ALMA LIGATA</v>
      </c>
      <c r="D21" s="35" t="str">
        <f>COUNT('16 Oct 2026'!B25:B38)&amp;" ONLINE"</f>
        <v>14 ONLINE</v>
      </c>
    </row>
    <row r="22" spans="1:4" ht="10" customHeight="1" x14ac:dyDescent="0.2">
      <c r="A22" s="33"/>
      <c r="B22" s="33"/>
      <c r="C22" s="33"/>
      <c r="D22" s="33"/>
    </row>
    <row r="23" spans="1:4" ht="24" customHeight="1" x14ac:dyDescent="0.2">
      <c r="A23" s="50" t="str">
        <f>'Poster Presentations'!A2&amp;"  |  POSTER PRESENTATIONS"</f>
        <v>THURSDAY, 15 OCTOBER 2026  |  POSTER PRESENTATIONS</v>
      </c>
      <c r="B23" s="50"/>
      <c r="C23" s="50"/>
      <c r="D23" s="50"/>
    </row>
    <row r="24" spans="1:4" ht="20" customHeight="1" x14ac:dyDescent="0.2">
      <c r="A24" s="34" t="s">
        <v>99</v>
      </c>
      <c r="B24" s="34" t="s">
        <v>179</v>
      </c>
      <c r="C24" s="34" t="s">
        <v>22</v>
      </c>
      <c r="D24" s="34" t="s">
        <v>237</v>
      </c>
    </row>
    <row r="25" spans="1:4" ht="34" customHeight="1" x14ac:dyDescent="0.2">
      <c r="A25" s="35" t="str">
        <f>'Poster Presentations'!C4</f>
        <v>11:00 – 13:00</v>
      </c>
      <c r="B25" s="36" t="str">
        <f>'Poster Presentations'!A10</f>
        <v>A. SESSION - POSTER PRESENTATIONS (11:00 - 13:00)</v>
      </c>
      <c r="C25" s="36" t="str">
        <f>'Poster Presentations'!C5</f>
        <v>YUNUS EMRE INSTITUTE SARAJEVO</v>
      </c>
      <c r="D25" s="35" t="str">
        <f>COUNTA('Poster Presentations'!B13:B31)-COUNTIF('Poster Presentations'!B13:B31,"CODE")&amp;" POSTER"</f>
        <v>16 POSTER</v>
      </c>
    </row>
  </sheetData>
  <mergeCells count="9">
    <mergeCell ref="B14:D14"/>
    <mergeCell ref="A17:D17"/>
    <mergeCell ref="A23:D23"/>
    <mergeCell ref="A1:D1"/>
    <mergeCell ref="A3:D3"/>
    <mergeCell ref="B6:D6"/>
    <mergeCell ref="B8:D8"/>
    <mergeCell ref="B10:D10"/>
    <mergeCell ref="B12:D12"/>
  </mergeCells>
  <printOptions horizontalCentered="1"/>
  <pageMargins left="0.5" right="0.5" top="0.55555555555555558" bottom="0.55555555555555558" header="0.27777777777777779" footer="0.27777777777777779"/>
  <pageSetup paperSize="9" scale="59" orientation="portrait" horizontalDpi="0" verticalDpi="0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87F7C-0F9D-DA40-AB83-CDEC8E5B953A}">
  <sheetPr>
    <pageSetUpPr fitToPage="1"/>
  </sheetPr>
  <dimension ref="A1:F55"/>
  <sheetViews>
    <sheetView showGridLines="0" workbookViewId="0">
      <pane ySplit="2" topLeftCell="A14" activePane="bottomLeft" state="frozen"/>
      <selection pane="bottomLeft" activeCell="C56" sqref="C56"/>
    </sheetView>
  </sheetViews>
  <sheetFormatPr baseColWidth="10" defaultRowHeight="16" x14ac:dyDescent="0.2"/>
  <cols>
    <col min="1" max="2" width="7.5" customWidth="1"/>
    <col min="3" max="3" width="55" customWidth="1"/>
    <col min="4" max="4" width="43.33203125" customWidth="1"/>
    <col min="5" max="5" width="31.6640625" customWidth="1"/>
    <col min="6" max="6" width="14.1640625" customWidth="1"/>
  </cols>
  <sheetData>
    <row r="1" spans="1:6" ht="34" customHeight="1" x14ac:dyDescent="0.2">
      <c r="A1" s="46" t="s">
        <v>215</v>
      </c>
      <c r="B1" s="46"/>
      <c r="C1" s="46"/>
      <c r="D1" s="46"/>
      <c r="E1" s="46"/>
      <c r="F1" s="46"/>
    </row>
    <row r="2" spans="1:6" ht="22" customHeight="1" thickBot="1" x14ac:dyDescent="0.25">
      <c r="A2" s="47" t="str">
        <f>UPPER(TEXT(DATE(2026,10,15),"dddd, d mmmm yyyy"))</f>
        <v>THURSDAY, 15 OCTOBER 2026</v>
      </c>
      <c r="B2" s="47"/>
      <c r="C2" s="47"/>
      <c r="D2" s="47"/>
      <c r="E2" s="47"/>
      <c r="F2" s="47"/>
    </row>
    <row r="3" spans="1:6" ht="8" customHeight="1" x14ac:dyDescent="0.2">
      <c r="A3" s="2"/>
      <c r="B3" s="2"/>
      <c r="C3" s="2"/>
      <c r="D3" s="2"/>
      <c r="E3" s="2"/>
      <c r="F3" s="2"/>
    </row>
    <row r="4" spans="1:6" ht="20" customHeight="1" x14ac:dyDescent="0.2">
      <c r="A4" s="3" t="s">
        <v>99</v>
      </c>
      <c r="B4" s="3" t="s">
        <v>6</v>
      </c>
      <c r="C4" s="3" t="s">
        <v>28</v>
      </c>
      <c r="D4" s="3" t="s">
        <v>7</v>
      </c>
      <c r="E4" s="3" t="s">
        <v>29</v>
      </c>
      <c r="F4" s="3" t="s">
        <v>30</v>
      </c>
    </row>
    <row r="5" spans="1:6" ht="22" customHeight="1" x14ac:dyDescent="0.2">
      <c r="A5" s="45" t="s">
        <v>223</v>
      </c>
      <c r="B5" s="45"/>
      <c r="C5" s="45"/>
      <c r="D5" s="45"/>
      <c r="E5" s="45"/>
      <c r="F5" s="45"/>
    </row>
    <row r="6" spans="1:6" ht="45" customHeight="1" x14ac:dyDescent="0.2">
      <c r="A6" s="28">
        <v>0.375</v>
      </c>
      <c r="B6" s="5">
        <v>2902</v>
      </c>
      <c r="C6" s="6" t="s">
        <v>123</v>
      </c>
      <c r="D6" s="7" t="s">
        <v>124</v>
      </c>
      <c r="E6" s="1" t="s">
        <v>190</v>
      </c>
      <c r="F6" s="5" t="s">
        <v>97</v>
      </c>
    </row>
    <row r="7" spans="1:6" ht="30" customHeight="1" x14ac:dyDescent="0.2">
      <c r="A7" s="30">
        <f t="shared" ref="A7:A11" si="0">A6+TIME(0,10,0)</f>
        <v>0.38194444444444442</v>
      </c>
      <c r="B7" s="14">
        <v>2903</v>
      </c>
      <c r="C7" s="15" t="s">
        <v>125</v>
      </c>
      <c r="D7" s="16" t="s">
        <v>126</v>
      </c>
      <c r="E7" s="17" t="s">
        <v>191</v>
      </c>
      <c r="F7" s="14" t="s">
        <v>97</v>
      </c>
    </row>
    <row r="8" spans="1:6" ht="30" customHeight="1" x14ac:dyDescent="0.2">
      <c r="A8" s="31">
        <f t="shared" si="0"/>
        <v>0.38888888888888884</v>
      </c>
      <c r="B8" s="24">
        <v>2904</v>
      </c>
      <c r="C8" s="25" t="s">
        <v>127</v>
      </c>
      <c r="D8" s="26" t="s">
        <v>128</v>
      </c>
      <c r="E8" s="27" t="s">
        <v>191</v>
      </c>
      <c r="F8" s="24" t="s">
        <v>97</v>
      </c>
    </row>
    <row r="9" spans="1:6" ht="30" customHeight="1" x14ac:dyDescent="0.2">
      <c r="A9" s="30">
        <f t="shared" si="0"/>
        <v>0.39583333333333326</v>
      </c>
      <c r="B9" s="14">
        <v>2905</v>
      </c>
      <c r="C9" s="15" t="s">
        <v>129</v>
      </c>
      <c r="D9" s="16" t="s">
        <v>130</v>
      </c>
      <c r="E9" s="17" t="s">
        <v>191</v>
      </c>
      <c r="F9" s="14" t="s">
        <v>97</v>
      </c>
    </row>
    <row r="10" spans="1:6" ht="30" customHeight="1" x14ac:dyDescent="0.2">
      <c r="A10" s="31">
        <f t="shared" si="0"/>
        <v>0.40277777777777768</v>
      </c>
      <c r="B10" s="24">
        <v>873</v>
      </c>
      <c r="C10" s="25" t="s">
        <v>131</v>
      </c>
      <c r="D10" s="26" t="s">
        <v>132</v>
      </c>
      <c r="E10" s="27" t="s">
        <v>189</v>
      </c>
      <c r="F10" s="24" t="s">
        <v>97</v>
      </c>
    </row>
    <row r="11" spans="1:6" ht="30" customHeight="1" x14ac:dyDescent="0.2">
      <c r="A11" s="30">
        <f t="shared" si="0"/>
        <v>0.4097222222222221</v>
      </c>
      <c r="B11" s="14">
        <v>874</v>
      </c>
      <c r="C11" s="15" t="s">
        <v>133</v>
      </c>
      <c r="D11" s="16" t="s">
        <v>134</v>
      </c>
      <c r="E11" s="17" t="s">
        <v>189</v>
      </c>
      <c r="F11" s="14" t="s">
        <v>97</v>
      </c>
    </row>
    <row r="12" spans="1:6" ht="22" customHeight="1" x14ac:dyDescent="0.2">
      <c r="A12" s="32">
        <f>A11+TIME(0,10,0)</f>
        <v>0.41666666666666652</v>
      </c>
      <c r="B12" s="44" t="str">
        <f>"COFFEE BREAK &amp; REFRESHMENTS  ·  "&amp;TEXT(A12,"h:mm")&amp;" – "&amp;TEXT(A14,"h:mm")</f>
        <v>COFFEE BREAK &amp; REFRESHMENTS  ·  10:00 – 10:30</v>
      </c>
      <c r="C12" s="44"/>
      <c r="D12" s="44"/>
      <c r="E12" s="44"/>
      <c r="F12" s="44"/>
    </row>
    <row r="13" spans="1:6" ht="32" customHeight="1" x14ac:dyDescent="0.2">
      <c r="A13" s="48" t="s">
        <v>224</v>
      </c>
      <c r="B13" s="48"/>
      <c r="C13" s="48"/>
      <c r="D13" s="48"/>
      <c r="E13" s="48"/>
      <c r="F13" s="48"/>
    </row>
    <row r="14" spans="1:6" ht="45" customHeight="1" x14ac:dyDescent="0.2">
      <c r="A14" s="31">
        <f>A12+TIME(0,30,0)</f>
        <v>0.43749999999999983</v>
      </c>
      <c r="B14" s="24">
        <v>2913</v>
      </c>
      <c r="C14" s="25" t="s">
        <v>117</v>
      </c>
      <c r="D14" s="26" t="s">
        <v>118</v>
      </c>
      <c r="E14" s="27" t="s">
        <v>188</v>
      </c>
      <c r="F14" s="24" t="s">
        <v>97</v>
      </c>
    </row>
    <row r="15" spans="1:6" ht="45" customHeight="1" x14ac:dyDescent="0.2">
      <c r="A15" s="30">
        <f t="shared" ref="A15:A20" si="1">A14+TIME(0,10,0)</f>
        <v>0.44444444444444425</v>
      </c>
      <c r="B15" s="14">
        <v>763</v>
      </c>
      <c r="C15" s="15" t="s">
        <v>102</v>
      </c>
      <c r="D15" s="16" t="s">
        <v>103</v>
      </c>
      <c r="E15" s="17" t="s">
        <v>183</v>
      </c>
      <c r="F15" s="14" t="s">
        <v>184</v>
      </c>
    </row>
    <row r="16" spans="1:6" ht="45" customHeight="1" x14ac:dyDescent="0.2">
      <c r="A16" s="30">
        <f>A15+TIME(0,10,0)</f>
        <v>0.45138888888888867</v>
      </c>
      <c r="B16" s="14">
        <v>764</v>
      </c>
      <c r="C16" s="15" t="s">
        <v>106</v>
      </c>
      <c r="D16" s="16" t="s">
        <v>105</v>
      </c>
      <c r="E16" s="17" t="s">
        <v>183</v>
      </c>
      <c r="F16" s="14" t="s">
        <v>184</v>
      </c>
    </row>
    <row r="17" spans="1:6" ht="45" customHeight="1" x14ac:dyDescent="0.2">
      <c r="A17" s="31">
        <f t="shared" si="1"/>
        <v>0.45833333333333309</v>
      </c>
      <c r="B17" s="24">
        <v>871</v>
      </c>
      <c r="C17" s="25" t="s">
        <v>121</v>
      </c>
      <c r="D17" s="26" t="s">
        <v>122</v>
      </c>
      <c r="E17" s="27" t="s">
        <v>189</v>
      </c>
      <c r="F17" s="24" t="s">
        <v>97</v>
      </c>
    </row>
    <row r="18" spans="1:6" ht="30" customHeight="1" x14ac:dyDescent="0.2">
      <c r="A18" s="30">
        <f t="shared" si="1"/>
        <v>0.46527777777777751</v>
      </c>
      <c r="B18" s="14">
        <v>767</v>
      </c>
      <c r="C18" s="15" t="s">
        <v>108</v>
      </c>
      <c r="D18" s="16" t="s">
        <v>105</v>
      </c>
      <c r="E18" s="17" t="s">
        <v>183</v>
      </c>
      <c r="F18" s="14" t="s">
        <v>184</v>
      </c>
    </row>
    <row r="19" spans="1:6" ht="30" customHeight="1" x14ac:dyDescent="0.2">
      <c r="A19" s="30">
        <f t="shared" si="1"/>
        <v>0.47222222222222193</v>
      </c>
      <c r="B19" s="14">
        <v>2917</v>
      </c>
      <c r="C19" s="15" t="s">
        <v>16</v>
      </c>
      <c r="D19" s="16" t="s">
        <v>17</v>
      </c>
      <c r="E19" s="17" t="s">
        <v>231</v>
      </c>
      <c r="F19" s="14" t="s">
        <v>97</v>
      </c>
    </row>
    <row r="20" spans="1:6" ht="22" customHeight="1" x14ac:dyDescent="0.2">
      <c r="A20" s="32">
        <f t="shared" si="1"/>
        <v>0.47916666666666635</v>
      </c>
      <c r="B20" s="44" t="str">
        <f>"COFFEE BREAK &amp; REFRESHMENTS  ·  "&amp;TEXT(A20,"h:mm")&amp;" – "&amp;TEXT(A22,"h:mm")</f>
        <v>COFFEE BREAK &amp; REFRESHMENTS  ·  11:30 – 11:50</v>
      </c>
      <c r="C20" s="44"/>
      <c r="D20" s="44"/>
      <c r="E20" s="44"/>
      <c r="F20" s="44"/>
    </row>
    <row r="21" spans="1:6" ht="32" customHeight="1" x14ac:dyDescent="0.2">
      <c r="A21" s="45" t="s">
        <v>225</v>
      </c>
      <c r="B21" s="45"/>
      <c r="C21" s="45"/>
      <c r="D21" s="45"/>
      <c r="E21" s="45"/>
      <c r="F21" s="45"/>
    </row>
    <row r="22" spans="1:6" ht="16" customHeight="1" x14ac:dyDescent="0.2">
      <c r="A22" s="28">
        <f>A20+TIME(0,20,0)</f>
        <v>0.49305555555555525</v>
      </c>
      <c r="B22" s="5">
        <v>2899</v>
      </c>
      <c r="C22" s="6" t="s">
        <v>109</v>
      </c>
      <c r="D22" s="7" t="s">
        <v>110</v>
      </c>
      <c r="E22" s="1" t="s">
        <v>185</v>
      </c>
      <c r="F22" s="5" t="s">
        <v>97</v>
      </c>
    </row>
    <row r="23" spans="1:6" ht="45" customHeight="1" x14ac:dyDescent="0.2">
      <c r="A23" s="31">
        <f>A22+TIME(0,10,0)</f>
        <v>0.49999999999999967</v>
      </c>
      <c r="B23" s="24">
        <v>765</v>
      </c>
      <c r="C23" s="25" t="s">
        <v>104</v>
      </c>
      <c r="D23" s="26" t="s">
        <v>105</v>
      </c>
      <c r="E23" s="27" t="s">
        <v>183</v>
      </c>
      <c r="F23" s="24" t="s">
        <v>184</v>
      </c>
    </row>
    <row r="24" spans="1:6" ht="30" customHeight="1" x14ac:dyDescent="0.2">
      <c r="A24" s="30">
        <f t="shared" ref="A24:A28" si="2">A23+TIME(0,10,0)</f>
        <v>0.50694444444444409</v>
      </c>
      <c r="B24" s="14">
        <v>2891</v>
      </c>
      <c r="C24" s="15" t="s">
        <v>115</v>
      </c>
      <c r="D24" s="16" t="s">
        <v>116</v>
      </c>
      <c r="E24" s="17" t="s">
        <v>187</v>
      </c>
      <c r="F24" s="14" t="s">
        <v>97</v>
      </c>
    </row>
    <row r="25" spans="1:6" ht="30" customHeight="1" x14ac:dyDescent="0.2">
      <c r="A25" s="28">
        <f t="shared" si="2"/>
        <v>0.51388888888888851</v>
      </c>
      <c r="B25" s="5">
        <v>762</v>
      </c>
      <c r="C25" s="6" t="s">
        <v>100</v>
      </c>
      <c r="D25" s="7" t="s">
        <v>101</v>
      </c>
      <c r="E25" s="1" t="s">
        <v>183</v>
      </c>
      <c r="F25" s="5" t="s">
        <v>184</v>
      </c>
    </row>
    <row r="26" spans="1:6" ht="45" customHeight="1" x14ac:dyDescent="0.2">
      <c r="A26" s="30">
        <f t="shared" si="2"/>
        <v>0.52083333333333293</v>
      </c>
      <c r="B26" s="14">
        <v>2911</v>
      </c>
      <c r="C26" s="15" t="s">
        <v>119</v>
      </c>
      <c r="D26" s="16" t="s">
        <v>120</v>
      </c>
      <c r="E26" s="17" t="s">
        <v>188</v>
      </c>
      <c r="F26" s="14" t="s">
        <v>97</v>
      </c>
    </row>
    <row r="27" spans="1:6" ht="45" customHeight="1" x14ac:dyDescent="0.2">
      <c r="A27" s="31">
        <f t="shared" si="2"/>
        <v>0.52777777777777735</v>
      </c>
      <c r="B27" s="24">
        <v>766</v>
      </c>
      <c r="C27" s="25" t="s">
        <v>107</v>
      </c>
      <c r="D27" s="26" t="s">
        <v>103</v>
      </c>
      <c r="E27" s="27" t="s">
        <v>183</v>
      </c>
      <c r="F27" s="24" t="s">
        <v>184</v>
      </c>
    </row>
    <row r="28" spans="1:6" ht="22" customHeight="1" x14ac:dyDescent="0.2">
      <c r="A28" s="32">
        <f t="shared" si="2"/>
        <v>0.53472222222222177</v>
      </c>
      <c r="B28" s="44" t="str">
        <f>"LUNCH BREAK  ·  "&amp;TEXT(A28,"h:mm")&amp;" – "&amp;TEXT(A30,"h:mm")</f>
        <v>LUNCH BREAK  ·  12:50 – 14:00</v>
      </c>
      <c r="C28" s="44"/>
      <c r="D28" s="44"/>
      <c r="E28" s="44"/>
      <c r="F28" s="44"/>
    </row>
    <row r="29" spans="1:6" ht="32" customHeight="1" x14ac:dyDescent="0.2">
      <c r="A29" s="45" t="s">
        <v>289</v>
      </c>
      <c r="B29" s="45"/>
      <c r="C29" s="45"/>
      <c r="D29" s="45"/>
      <c r="E29" s="45"/>
      <c r="F29" s="45"/>
    </row>
    <row r="30" spans="1:6" ht="45" x14ac:dyDescent="0.2">
      <c r="A30" s="28">
        <f>A28+TIME(1,10,0)</f>
        <v>0.58333333333333293</v>
      </c>
      <c r="B30" s="5">
        <v>1069</v>
      </c>
      <c r="C30" s="6" t="s">
        <v>135</v>
      </c>
      <c r="D30" s="7" t="s">
        <v>136</v>
      </c>
      <c r="E30" s="1" t="s">
        <v>192</v>
      </c>
      <c r="F30" s="5" t="s">
        <v>97</v>
      </c>
    </row>
    <row r="31" spans="1:6" ht="45" x14ac:dyDescent="0.2">
      <c r="A31" s="30">
        <f t="shared" ref="A31:A38" si="3">A30+TIME(0,10,0)</f>
        <v>0.59027777777777735</v>
      </c>
      <c r="B31" s="14">
        <v>2900</v>
      </c>
      <c r="C31" s="15" t="s">
        <v>113</v>
      </c>
      <c r="D31" s="16" t="s">
        <v>114</v>
      </c>
      <c r="E31" s="17" t="s">
        <v>186</v>
      </c>
      <c r="F31" s="14" t="s">
        <v>97</v>
      </c>
    </row>
    <row r="32" spans="1:6" ht="45" x14ac:dyDescent="0.2">
      <c r="A32" s="31">
        <f t="shared" si="3"/>
        <v>0.59722222222222177</v>
      </c>
      <c r="B32" s="24">
        <v>880</v>
      </c>
      <c r="C32" s="25" t="s">
        <v>139</v>
      </c>
      <c r="D32" s="26" t="s">
        <v>140</v>
      </c>
      <c r="E32" s="27" t="s">
        <v>194</v>
      </c>
      <c r="F32" s="24" t="s">
        <v>195</v>
      </c>
    </row>
    <row r="33" spans="1:6" ht="45" x14ac:dyDescent="0.2">
      <c r="A33" s="30">
        <f t="shared" si="3"/>
        <v>0.60416666666666619</v>
      </c>
      <c r="B33" s="14">
        <v>887</v>
      </c>
      <c r="C33" s="15" t="s">
        <v>141</v>
      </c>
      <c r="D33" s="16" t="s">
        <v>142</v>
      </c>
      <c r="E33" s="17" t="s">
        <v>196</v>
      </c>
      <c r="F33" s="14" t="s">
        <v>97</v>
      </c>
    </row>
    <row r="34" spans="1:6" ht="30" x14ac:dyDescent="0.2">
      <c r="A34" s="31">
        <f t="shared" si="3"/>
        <v>0.61111111111111061</v>
      </c>
      <c r="B34" s="24">
        <v>865</v>
      </c>
      <c r="C34" s="25" t="s">
        <v>143</v>
      </c>
      <c r="D34" s="26" t="s">
        <v>144</v>
      </c>
      <c r="E34" s="27" t="s">
        <v>196</v>
      </c>
      <c r="F34" s="24" t="s">
        <v>97</v>
      </c>
    </row>
    <row r="35" spans="1:6" ht="45" x14ac:dyDescent="0.2">
      <c r="A35" s="30">
        <f t="shared" si="3"/>
        <v>0.61805555555555503</v>
      </c>
      <c r="B35" s="14">
        <v>2901</v>
      </c>
      <c r="C35" s="15" t="s">
        <v>111</v>
      </c>
      <c r="D35" s="16" t="s">
        <v>112</v>
      </c>
      <c r="E35" s="17" t="s">
        <v>186</v>
      </c>
      <c r="F35" s="14" t="s">
        <v>97</v>
      </c>
    </row>
    <row r="36" spans="1:6" ht="45" x14ac:dyDescent="0.2">
      <c r="A36" s="31">
        <f t="shared" si="3"/>
        <v>0.62499999999999944</v>
      </c>
      <c r="B36" s="24">
        <v>1042</v>
      </c>
      <c r="C36" s="25" t="s">
        <v>147</v>
      </c>
      <c r="D36" s="26" t="s">
        <v>148</v>
      </c>
      <c r="E36" s="27" t="s">
        <v>198</v>
      </c>
      <c r="F36" s="24" t="s">
        <v>95</v>
      </c>
    </row>
    <row r="37" spans="1:6" ht="30" x14ac:dyDescent="0.2">
      <c r="A37" s="30">
        <f t="shared" si="3"/>
        <v>0.63194444444444386</v>
      </c>
      <c r="B37" s="14">
        <v>878</v>
      </c>
      <c r="C37" s="15" t="s">
        <v>149</v>
      </c>
      <c r="D37" s="16" t="s">
        <v>150</v>
      </c>
      <c r="E37" s="17" t="s">
        <v>189</v>
      </c>
      <c r="F37" s="14" t="s">
        <v>97</v>
      </c>
    </row>
    <row r="38" spans="1:6" ht="22" customHeight="1" x14ac:dyDescent="0.2">
      <c r="A38" s="32">
        <f t="shared" si="3"/>
        <v>0.63888888888888828</v>
      </c>
      <c r="B38" s="44" t="str">
        <f>"COFFEE BREAK &amp; REFRESHMENTS  ·  "&amp;TEXT(A38,"h:mm")&amp;" – "&amp;TEXT(A40,"h:mm")</f>
        <v>COFFEE BREAK &amp; REFRESHMENTS  ·  15:20 – 15:30</v>
      </c>
      <c r="C38" s="44"/>
      <c r="D38" s="44"/>
      <c r="E38" s="44"/>
      <c r="F38" s="44"/>
    </row>
    <row r="39" spans="1:6" ht="32" customHeight="1" x14ac:dyDescent="0.2">
      <c r="A39" s="45" t="s">
        <v>2</v>
      </c>
      <c r="B39" s="45"/>
      <c r="C39" s="45"/>
      <c r="D39" s="45"/>
      <c r="E39" s="45"/>
      <c r="F39" s="45"/>
    </row>
    <row r="40" spans="1:6" ht="45" x14ac:dyDescent="0.2">
      <c r="A40" s="28">
        <f>A38+TIME(0,10,0)</f>
        <v>0.6458333333333327</v>
      </c>
      <c r="B40" s="5">
        <v>1070</v>
      </c>
      <c r="C40" s="6" t="s">
        <v>151</v>
      </c>
      <c r="D40" s="7" t="s">
        <v>152</v>
      </c>
      <c r="E40" s="1" t="s">
        <v>199</v>
      </c>
      <c r="F40" s="5" t="s">
        <v>97</v>
      </c>
    </row>
    <row r="41" spans="1:6" ht="30" x14ac:dyDescent="0.2">
      <c r="A41" s="30">
        <f t="shared" ref="A41:A48" si="4">A40+TIME(0,10,0)</f>
        <v>0.65277777777777712</v>
      </c>
      <c r="B41" s="14">
        <v>1064</v>
      </c>
      <c r="C41" s="15" t="s">
        <v>153</v>
      </c>
      <c r="D41" s="16" t="s">
        <v>154</v>
      </c>
      <c r="E41" s="17" t="s">
        <v>87</v>
      </c>
      <c r="F41" s="14" t="s">
        <v>83</v>
      </c>
    </row>
    <row r="42" spans="1:6" ht="45" x14ac:dyDescent="0.2">
      <c r="A42" s="31">
        <f t="shared" si="4"/>
        <v>0.65972222222222154</v>
      </c>
      <c r="B42" s="24">
        <v>1068</v>
      </c>
      <c r="C42" s="25" t="s">
        <v>155</v>
      </c>
      <c r="D42" s="26" t="s">
        <v>156</v>
      </c>
      <c r="E42" s="27" t="s">
        <v>200</v>
      </c>
      <c r="F42" s="24" t="s">
        <v>83</v>
      </c>
    </row>
    <row r="43" spans="1:6" ht="30" x14ac:dyDescent="0.2">
      <c r="A43" s="30">
        <f t="shared" si="4"/>
        <v>0.66666666666666596</v>
      </c>
      <c r="B43" s="14">
        <v>1045</v>
      </c>
      <c r="C43" s="15" t="s">
        <v>157</v>
      </c>
      <c r="D43" s="16" t="s">
        <v>158</v>
      </c>
      <c r="E43" s="17" t="s">
        <v>201</v>
      </c>
      <c r="F43" s="14" t="s">
        <v>97</v>
      </c>
    </row>
    <row r="44" spans="1:6" ht="30" x14ac:dyDescent="0.2">
      <c r="A44" s="31">
        <f t="shared" si="4"/>
        <v>0.67361111111111038</v>
      </c>
      <c r="B44" s="24">
        <v>1063</v>
      </c>
      <c r="C44" s="25" t="s">
        <v>159</v>
      </c>
      <c r="D44" s="26" t="s">
        <v>160</v>
      </c>
      <c r="E44" s="27" t="s">
        <v>202</v>
      </c>
      <c r="F44" s="24" t="s">
        <v>97</v>
      </c>
    </row>
    <row r="45" spans="1:6" ht="30" x14ac:dyDescent="0.2">
      <c r="A45" s="30">
        <f t="shared" si="4"/>
        <v>0.6805555555555548</v>
      </c>
      <c r="B45" s="14">
        <v>2907</v>
      </c>
      <c r="C45" s="15" t="s">
        <v>161</v>
      </c>
      <c r="D45" s="16" t="s">
        <v>162</v>
      </c>
      <c r="E45" s="17" t="s">
        <v>203</v>
      </c>
      <c r="F45" s="14" t="s">
        <v>97</v>
      </c>
    </row>
    <row r="46" spans="1:6" ht="45" x14ac:dyDescent="0.2">
      <c r="A46" s="31">
        <f t="shared" si="4"/>
        <v>0.68749999999999922</v>
      </c>
      <c r="B46" s="24">
        <v>2895</v>
      </c>
      <c r="C46" s="25" t="s">
        <v>163</v>
      </c>
      <c r="D46" s="26" t="s">
        <v>164</v>
      </c>
      <c r="E46" s="27" t="s">
        <v>202</v>
      </c>
      <c r="F46" s="24" t="s">
        <v>97</v>
      </c>
    </row>
    <row r="47" spans="1:6" ht="45" x14ac:dyDescent="0.2">
      <c r="A47" s="30">
        <f t="shared" si="4"/>
        <v>0.69444444444444364</v>
      </c>
      <c r="B47" s="14">
        <v>1036</v>
      </c>
      <c r="C47" s="15" t="s">
        <v>165</v>
      </c>
      <c r="D47" s="16" t="s">
        <v>166</v>
      </c>
      <c r="E47" s="17" t="s">
        <v>204</v>
      </c>
      <c r="F47" s="14" t="s">
        <v>205</v>
      </c>
    </row>
    <row r="48" spans="1:6" ht="22" customHeight="1" x14ac:dyDescent="0.2">
      <c r="A48" s="32">
        <f t="shared" si="4"/>
        <v>0.70138888888888806</v>
      </c>
      <c r="B48" s="44" t="str">
        <f>"COFFEE BREAK &amp; REFRESHMENTS  ·  "&amp;TEXT(A48,"h:mm")&amp;" – "&amp;TEXT(A50,"h:mm")</f>
        <v>COFFEE BREAK &amp; REFRESHMENTS  ·  16:50 – 17:00</v>
      </c>
      <c r="C48" s="44"/>
      <c r="D48" s="44"/>
      <c r="E48" s="44"/>
      <c r="F48" s="44"/>
    </row>
    <row r="49" spans="1:6" ht="32" customHeight="1" x14ac:dyDescent="0.2">
      <c r="A49" s="45" t="s">
        <v>3</v>
      </c>
      <c r="B49" s="45"/>
      <c r="C49" s="45"/>
      <c r="D49" s="45"/>
      <c r="E49" s="45"/>
      <c r="F49" s="45"/>
    </row>
    <row r="50" spans="1:6" ht="60" x14ac:dyDescent="0.2">
      <c r="A50" s="28">
        <f>A48+TIME(0,10,0)</f>
        <v>0.70833333333333248</v>
      </c>
      <c r="B50" s="5">
        <v>1061</v>
      </c>
      <c r="C50" s="6" t="s">
        <v>167</v>
      </c>
      <c r="D50" s="7" t="s">
        <v>168</v>
      </c>
      <c r="E50" s="1" t="s">
        <v>206</v>
      </c>
      <c r="F50" s="5" t="s">
        <v>83</v>
      </c>
    </row>
    <row r="51" spans="1:6" ht="30" x14ac:dyDescent="0.2">
      <c r="A51" s="30">
        <f>A50+TIME(0,10,0)</f>
        <v>0.7152777777777769</v>
      </c>
      <c r="B51" s="14">
        <v>1041</v>
      </c>
      <c r="C51" s="15" t="s">
        <v>169</v>
      </c>
      <c r="D51" s="16" t="s">
        <v>170</v>
      </c>
      <c r="E51" s="17" t="s">
        <v>207</v>
      </c>
      <c r="F51" s="14" t="s">
        <v>208</v>
      </c>
    </row>
    <row r="52" spans="1:6" ht="30" x14ac:dyDescent="0.2">
      <c r="A52" s="31">
        <f>A51+TIME(0,10,0)</f>
        <v>0.72222222222222132</v>
      </c>
      <c r="B52" s="24">
        <v>1053</v>
      </c>
      <c r="C52" s="25" t="s">
        <v>171</v>
      </c>
      <c r="D52" s="26" t="s">
        <v>19</v>
      </c>
      <c r="E52" s="27" t="s">
        <v>209</v>
      </c>
      <c r="F52" s="24" t="s">
        <v>97</v>
      </c>
    </row>
    <row r="53" spans="1:6" ht="45" x14ac:dyDescent="0.2">
      <c r="A53" s="30">
        <f>A52+TIME(0,10,0)</f>
        <v>0.72916666666666574</v>
      </c>
      <c r="B53" s="14">
        <v>884</v>
      </c>
      <c r="C53" s="15" t="s">
        <v>172</v>
      </c>
      <c r="D53" s="16" t="s">
        <v>173</v>
      </c>
      <c r="E53" s="17" t="s">
        <v>210</v>
      </c>
      <c r="F53" s="14" t="s">
        <v>97</v>
      </c>
    </row>
    <row r="54" spans="1:6" ht="30" x14ac:dyDescent="0.2">
      <c r="A54" s="31">
        <f>A53+TIME(0,10,0)</f>
        <v>0.73611111111111016</v>
      </c>
      <c r="B54" s="24">
        <v>864</v>
      </c>
      <c r="C54" s="25" t="s">
        <v>174</v>
      </c>
      <c r="D54" s="26" t="s">
        <v>175</v>
      </c>
      <c r="E54" s="27" t="s">
        <v>211</v>
      </c>
      <c r="F54" s="24" t="s">
        <v>212</v>
      </c>
    </row>
    <row r="55" spans="1:6" ht="45" x14ac:dyDescent="0.2">
      <c r="A55" s="29">
        <f>A54+TIME(0,10,0)</f>
        <v>0.74305555555555458</v>
      </c>
      <c r="B55" s="9">
        <v>885</v>
      </c>
      <c r="C55" s="10" t="s">
        <v>176</v>
      </c>
      <c r="D55" s="11" t="s">
        <v>177</v>
      </c>
      <c r="E55" s="12" t="s">
        <v>213</v>
      </c>
      <c r="F55" s="9" t="s">
        <v>214</v>
      </c>
    </row>
  </sheetData>
  <mergeCells count="13">
    <mergeCell ref="A1:F1"/>
    <mergeCell ref="A2:F2"/>
    <mergeCell ref="A5:F5"/>
    <mergeCell ref="B12:F12"/>
    <mergeCell ref="A13:F13"/>
    <mergeCell ref="B48:F48"/>
    <mergeCell ref="A49:F49"/>
    <mergeCell ref="B28:F28"/>
    <mergeCell ref="B20:F20"/>
    <mergeCell ref="A21:F21"/>
    <mergeCell ref="A29:F29"/>
    <mergeCell ref="B38:F38"/>
    <mergeCell ref="A39:F39"/>
  </mergeCells>
  <printOptions horizontalCentered="1"/>
  <pageMargins left="0.7" right="0.7" top="0.75" bottom="0.75" header="0.3" footer="0.3"/>
  <pageSetup paperSize="0" scale="53" fitToHeight="0" orientation="portrait" horizontalDpi="0" verticalDpi="0"/>
  <headerFoot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6B2F9-A745-5A41-B2B4-8F76FFE0A8C4}">
  <sheetPr>
    <pageSetUpPr fitToPage="1"/>
  </sheetPr>
  <dimension ref="A1:F38"/>
  <sheetViews>
    <sheetView showGridLines="0" zoomScale="85" workbookViewId="0">
      <pane ySplit="2" topLeftCell="A3" activePane="bottomLeft" state="frozen"/>
      <selection pane="bottomLeft" activeCell="D39" sqref="D39"/>
    </sheetView>
  </sheetViews>
  <sheetFormatPr baseColWidth="10" defaultRowHeight="16" x14ac:dyDescent="0.2"/>
  <cols>
    <col min="1" max="2" width="7.5" customWidth="1"/>
    <col min="3" max="3" width="55" customWidth="1"/>
    <col min="4" max="4" width="43.33203125" customWidth="1"/>
    <col min="5" max="5" width="31.6640625" customWidth="1"/>
    <col min="6" max="6" width="14.1640625" customWidth="1"/>
  </cols>
  <sheetData>
    <row r="1" spans="1:6" ht="34" customHeight="1" x14ac:dyDescent="0.2">
      <c r="A1" s="46" t="s">
        <v>285</v>
      </c>
      <c r="B1" s="46"/>
      <c r="C1" s="46"/>
      <c r="D1" s="46"/>
      <c r="E1" s="46"/>
      <c r="F1" s="46"/>
    </row>
    <row r="2" spans="1:6" ht="22" customHeight="1" thickBot="1" x14ac:dyDescent="0.25">
      <c r="A2" s="47" t="str">
        <f>UPPER(TEXT(DATE(2026,10,16),"dddd, d mmmm yyyy"))</f>
        <v>FRIDAY, 16 OCTOBER 2026</v>
      </c>
      <c r="B2" s="47"/>
      <c r="C2" s="47"/>
      <c r="D2" s="47"/>
      <c r="E2" s="47"/>
      <c r="F2" s="47"/>
    </row>
    <row r="3" spans="1:6" ht="8" customHeight="1" x14ac:dyDescent="0.2">
      <c r="A3" s="2"/>
      <c r="B3" s="2"/>
      <c r="C3" s="2"/>
      <c r="D3" s="2"/>
      <c r="E3" s="2"/>
      <c r="F3" s="2"/>
    </row>
    <row r="4" spans="1:6" ht="20" customHeight="1" x14ac:dyDescent="0.2">
      <c r="A4" s="3" t="s">
        <v>99</v>
      </c>
      <c r="B4" s="3" t="s">
        <v>6</v>
      </c>
      <c r="C4" s="3" t="s">
        <v>28</v>
      </c>
      <c r="D4" s="3" t="s">
        <v>7</v>
      </c>
      <c r="E4" s="3" t="s">
        <v>29</v>
      </c>
      <c r="F4" s="3" t="s">
        <v>30</v>
      </c>
    </row>
    <row r="5" spans="1:6" ht="22" customHeight="1" x14ac:dyDescent="0.2">
      <c r="A5" s="45" t="s">
        <v>286</v>
      </c>
      <c r="B5" s="45"/>
      <c r="C5" s="45"/>
      <c r="D5" s="45"/>
      <c r="E5" s="45"/>
      <c r="F5" s="45"/>
    </row>
    <row r="6" spans="1:6" ht="60" x14ac:dyDescent="0.2">
      <c r="A6" s="28">
        <f>TIME(9,0,0)</f>
        <v>0.375</v>
      </c>
      <c r="B6" s="5">
        <v>2893</v>
      </c>
      <c r="C6" s="6" t="s">
        <v>238</v>
      </c>
      <c r="D6" s="7" t="s">
        <v>239</v>
      </c>
      <c r="E6" s="1" t="s">
        <v>240</v>
      </c>
      <c r="F6" s="5" t="s">
        <v>97</v>
      </c>
    </row>
    <row r="7" spans="1:6" ht="45" x14ac:dyDescent="0.2">
      <c r="A7" s="30">
        <f t="shared" ref="A7:A14" si="0">A6+TIME(0,10,0)</f>
        <v>0.38194444444444442</v>
      </c>
      <c r="B7" s="14">
        <v>2914</v>
      </c>
      <c r="C7" s="15" t="s">
        <v>241</v>
      </c>
      <c r="D7" s="16" t="s">
        <v>242</v>
      </c>
      <c r="E7" s="17" t="s">
        <v>243</v>
      </c>
      <c r="F7" s="14" t="s">
        <v>97</v>
      </c>
    </row>
    <row r="8" spans="1:6" ht="30" x14ac:dyDescent="0.2">
      <c r="A8" s="28">
        <f t="shared" si="0"/>
        <v>0.38888888888888884</v>
      </c>
      <c r="B8" s="5">
        <v>2915</v>
      </c>
      <c r="C8" s="6" t="s">
        <v>244</v>
      </c>
      <c r="D8" s="7" t="s">
        <v>242</v>
      </c>
      <c r="E8" s="1" t="s">
        <v>243</v>
      </c>
      <c r="F8" s="5" t="s">
        <v>97</v>
      </c>
    </row>
    <row r="9" spans="1:6" ht="75" x14ac:dyDescent="0.2">
      <c r="A9" s="30">
        <f t="shared" si="0"/>
        <v>0.39583333333333326</v>
      </c>
      <c r="B9" s="14">
        <v>768</v>
      </c>
      <c r="C9" s="15" t="s">
        <v>245</v>
      </c>
      <c r="D9" s="16" t="s">
        <v>246</v>
      </c>
      <c r="E9" s="17" t="s">
        <v>247</v>
      </c>
      <c r="F9" s="14" t="s">
        <v>216</v>
      </c>
    </row>
    <row r="10" spans="1:6" ht="30" x14ac:dyDescent="0.2">
      <c r="A10" s="28">
        <f t="shared" si="0"/>
        <v>0.40277777777777768</v>
      </c>
      <c r="B10" s="5">
        <v>772</v>
      </c>
      <c r="C10" s="6" t="s">
        <v>248</v>
      </c>
      <c r="D10" s="7" t="s">
        <v>249</v>
      </c>
      <c r="E10" s="1" t="s">
        <v>250</v>
      </c>
      <c r="F10" s="5" t="s">
        <v>97</v>
      </c>
    </row>
    <row r="11" spans="1:6" ht="30" x14ac:dyDescent="0.2">
      <c r="A11" s="30">
        <f t="shared" si="0"/>
        <v>0.4097222222222221</v>
      </c>
      <c r="B11" s="14">
        <v>759</v>
      </c>
      <c r="C11" s="15" t="s">
        <v>251</v>
      </c>
      <c r="D11" s="16" t="s">
        <v>252</v>
      </c>
      <c r="E11" s="17" t="s">
        <v>253</v>
      </c>
      <c r="F11" s="14" t="s">
        <v>97</v>
      </c>
    </row>
    <row r="12" spans="1:6" ht="30" x14ac:dyDescent="0.2">
      <c r="A12" s="28">
        <f t="shared" si="0"/>
        <v>0.41666666666666652</v>
      </c>
      <c r="B12" s="5">
        <v>2910</v>
      </c>
      <c r="C12" s="6" t="s">
        <v>254</v>
      </c>
      <c r="D12" s="7" t="s">
        <v>255</v>
      </c>
      <c r="E12" s="1" t="s">
        <v>256</v>
      </c>
      <c r="F12" s="5" t="s">
        <v>222</v>
      </c>
    </row>
    <row r="13" spans="1:6" ht="30" x14ac:dyDescent="0.2">
      <c r="A13" s="30">
        <f t="shared" si="0"/>
        <v>0.42361111111111094</v>
      </c>
      <c r="B13" s="14">
        <v>2889</v>
      </c>
      <c r="C13" s="15" t="s">
        <v>0</v>
      </c>
      <c r="D13" s="16" t="s">
        <v>14</v>
      </c>
      <c r="E13" s="17" t="s">
        <v>257</v>
      </c>
      <c r="F13" s="14" t="s">
        <v>97</v>
      </c>
    </row>
    <row r="14" spans="1:6" ht="30" x14ac:dyDescent="0.2">
      <c r="A14" s="28">
        <f t="shared" si="0"/>
        <v>0.43055555555555536</v>
      </c>
      <c r="B14" s="5">
        <v>2890</v>
      </c>
      <c r="C14" s="6" t="s">
        <v>1</v>
      </c>
      <c r="D14" s="7" t="s">
        <v>15</v>
      </c>
      <c r="E14" s="1" t="s">
        <v>257</v>
      </c>
      <c r="F14" s="5" t="s">
        <v>97</v>
      </c>
    </row>
    <row r="15" spans="1:6" ht="30" x14ac:dyDescent="0.2">
      <c r="A15" s="28">
        <f>A14+TIME(0,10,0)</f>
        <v>0.43749999999999978</v>
      </c>
      <c r="B15" s="5">
        <v>2921</v>
      </c>
      <c r="C15" s="6" t="s">
        <v>226</v>
      </c>
      <c r="D15" s="7" t="s">
        <v>227</v>
      </c>
      <c r="E15" s="1" t="s">
        <v>228</v>
      </c>
      <c r="F15" s="5" t="s">
        <v>89</v>
      </c>
    </row>
    <row r="16" spans="1:6" ht="30" x14ac:dyDescent="0.2">
      <c r="A16" s="28">
        <f>A15+TIME(0,10,0)</f>
        <v>0.4444444444444442</v>
      </c>
      <c r="B16" s="5">
        <v>2922</v>
      </c>
      <c r="C16" s="6" t="s">
        <v>229</v>
      </c>
      <c r="D16" s="7" t="s">
        <v>230</v>
      </c>
      <c r="E16" s="1" t="s">
        <v>228</v>
      </c>
      <c r="F16" s="5" t="s">
        <v>89</v>
      </c>
    </row>
    <row r="17" spans="1:6" ht="22" customHeight="1" x14ac:dyDescent="0.2">
      <c r="A17" s="45" t="s">
        <v>287</v>
      </c>
      <c r="B17" s="45"/>
      <c r="C17" s="45"/>
      <c r="D17" s="45"/>
      <c r="E17" s="45"/>
      <c r="F17" s="45"/>
    </row>
    <row r="18" spans="1:6" ht="30" x14ac:dyDescent="0.2">
      <c r="A18" s="28">
        <f>A16+TIME(0,10,0)</f>
        <v>0.45138888888888862</v>
      </c>
      <c r="B18" s="5">
        <v>2879</v>
      </c>
      <c r="C18" s="6" t="s">
        <v>258</v>
      </c>
      <c r="D18" s="7" t="s">
        <v>259</v>
      </c>
      <c r="E18" s="1" t="s">
        <v>260</v>
      </c>
      <c r="F18" s="5" t="s">
        <v>220</v>
      </c>
    </row>
    <row r="19" spans="1:6" ht="45" x14ac:dyDescent="0.2">
      <c r="A19" s="30">
        <f>A18+TIME(0,10,0)</f>
        <v>0.45833333333333304</v>
      </c>
      <c r="B19" s="14">
        <v>2880</v>
      </c>
      <c r="C19" s="15" t="s">
        <v>261</v>
      </c>
      <c r="D19" s="16" t="s">
        <v>259</v>
      </c>
      <c r="E19" s="17" t="s">
        <v>260</v>
      </c>
      <c r="F19" s="14" t="s">
        <v>220</v>
      </c>
    </row>
    <row r="20" spans="1:6" ht="30" x14ac:dyDescent="0.2">
      <c r="A20" s="28">
        <f>A19+TIME(0,10,0)</f>
        <v>0.46527777777777746</v>
      </c>
      <c r="B20" s="5">
        <v>1044</v>
      </c>
      <c r="C20" s="6" t="s">
        <v>262</v>
      </c>
      <c r="D20" s="7" t="s">
        <v>263</v>
      </c>
      <c r="E20" s="1" t="s">
        <v>264</v>
      </c>
      <c r="F20" s="5" t="s">
        <v>218</v>
      </c>
    </row>
    <row r="21" spans="1:6" ht="30" x14ac:dyDescent="0.2">
      <c r="A21" s="30">
        <f>A20+TIME(0,10,0)</f>
        <v>0.47222222222222188</v>
      </c>
      <c r="B21" s="14">
        <v>2912</v>
      </c>
      <c r="C21" s="15" t="s">
        <v>265</v>
      </c>
      <c r="D21" s="16" t="s">
        <v>266</v>
      </c>
      <c r="E21" s="17" t="s">
        <v>267</v>
      </c>
      <c r="F21" s="14" t="s">
        <v>97</v>
      </c>
    </row>
    <row r="22" spans="1:6" ht="30" x14ac:dyDescent="0.2">
      <c r="A22" s="28">
        <f>A21+TIME(0,10,0)</f>
        <v>0.4791666666666663</v>
      </c>
      <c r="B22" s="5">
        <v>771</v>
      </c>
      <c r="C22" s="6" t="s">
        <v>268</v>
      </c>
      <c r="D22" s="7" t="s">
        <v>266</v>
      </c>
      <c r="E22" s="1" t="s">
        <v>267</v>
      </c>
      <c r="F22" s="5" t="s">
        <v>97</v>
      </c>
    </row>
    <row r="23" spans="1:6" ht="30" x14ac:dyDescent="0.2">
      <c r="A23" s="30">
        <f>A22+TIME(0,10,0)</f>
        <v>0.48611111111111072</v>
      </c>
      <c r="B23" s="14">
        <v>2894</v>
      </c>
      <c r="C23" s="15" t="s">
        <v>269</v>
      </c>
      <c r="D23" s="16" t="s">
        <v>270</v>
      </c>
      <c r="E23" s="17" t="s">
        <v>271</v>
      </c>
      <c r="F23" s="14" t="s">
        <v>221</v>
      </c>
    </row>
    <row r="24" spans="1:6" ht="22" customHeight="1" x14ac:dyDescent="0.2">
      <c r="A24" s="45" t="s">
        <v>288</v>
      </c>
      <c r="B24" s="45"/>
      <c r="C24" s="45"/>
      <c r="D24" s="45"/>
      <c r="E24" s="45"/>
      <c r="F24" s="45"/>
    </row>
    <row r="25" spans="1:6" ht="30" x14ac:dyDescent="0.2">
      <c r="A25" s="28">
        <f>A23+TIME(0,10,0)</f>
        <v>0.49305555555555514</v>
      </c>
      <c r="B25" s="5">
        <v>1043</v>
      </c>
      <c r="C25" s="6" t="s">
        <v>272</v>
      </c>
      <c r="D25" s="7" t="s">
        <v>263</v>
      </c>
      <c r="E25" s="1" t="s">
        <v>264</v>
      </c>
      <c r="F25" s="5" t="s">
        <v>218</v>
      </c>
    </row>
    <row r="26" spans="1:6" ht="30" x14ac:dyDescent="0.2">
      <c r="A26" s="30">
        <f t="shared" ref="A26:A36" si="1">A25+TIME(0,10,0)</f>
        <v>0.49999999999999956</v>
      </c>
      <c r="B26" s="14">
        <v>1051</v>
      </c>
      <c r="C26" s="15" t="s">
        <v>273</v>
      </c>
      <c r="D26" s="16" t="s">
        <v>274</v>
      </c>
      <c r="E26" s="17" t="s">
        <v>275</v>
      </c>
      <c r="F26" s="14" t="s">
        <v>219</v>
      </c>
    </row>
    <row r="27" spans="1:6" ht="30" x14ac:dyDescent="0.2">
      <c r="A27" s="28">
        <f t="shared" si="1"/>
        <v>0.50694444444444398</v>
      </c>
      <c r="B27" s="5">
        <v>1052</v>
      </c>
      <c r="C27" s="6" t="s">
        <v>276</v>
      </c>
      <c r="D27" s="7" t="s">
        <v>274</v>
      </c>
      <c r="E27" s="1" t="s">
        <v>275</v>
      </c>
      <c r="F27" s="5" t="s">
        <v>219</v>
      </c>
    </row>
    <row r="28" spans="1:6" ht="30" x14ac:dyDescent="0.2">
      <c r="A28" s="30">
        <f t="shared" si="1"/>
        <v>0.5138888888888884</v>
      </c>
      <c r="B28" s="14">
        <v>886</v>
      </c>
      <c r="C28" s="15" t="s">
        <v>277</v>
      </c>
      <c r="D28" s="16" t="s">
        <v>278</v>
      </c>
      <c r="E28" s="17" t="s">
        <v>279</v>
      </c>
      <c r="F28" s="14" t="s">
        <v>217</v>
      </c>
    </row>
    <row r="29" spans="1:6" ht="45" x14ac:dyDescent="0.2">
      <c r="A29" s="28">
        <f t="shared" si="1"/>
        <v>0.52083333333333282</v>
      </c>
      <c r="B29" s="5">
        <v>2881</v>
      </c>
      <c r="C29" s="6" t="s">
        <v>8</v>
      </c>
      <c r="D29" s="7" t="s">
        <v>9</v>
      </c>
      <c r="E29" s="1" t="s">
        <v>280</v>
      </c>
      <c r="F29" s="5" t="s">
        <v>97</v>
      </c>
    </row>
    <row r="30" spans="1:6" ht="45" x14ac:dyDescent="0.2">
      <c r="A30" s="30">
        <f t="shared" si="1"/>
        <v>0.52777777777777724</v>
      </c>
      <c r="B30" s="14">
        <v>2882</v>
      </c>
      <c r="C30" s="15" t="s">
        <v>10</v>
      </c>
      <c r="D30" s="16" t="s">
        <v>9</v>
      </c>
      <c r="E30" s="17" t="s">
        <v>280</v>
      </c>
      <c r="F30" s="14" t="s">
        <v>97</v>
      </c>
    </row>
    <row r="31" spans="1:6" ht="45" x14ac:dyDescent="0.2">
      <c r="A31" s="28">
        <f t="shared" si="1"/>
        <v>0.53472222222222165</v>
      </c>
      <c r="B31" s="5">
        <v>2883</v>
      </c>
      <c r="C31" s="6" t="s">
        <v>11</v>
      </c>
      <c r="D31" s="7" t="s">
        <v>12</v>
      </c>
      <c r="E31" s="1" t="s">
        <v>281</v>
      </c>
      <c r="F31" s="5" t="s">
        <v>97</v>
      </c>
    </row>
    <row r="32" spans="1:6" ht="45" x14ac:dyDescent="0.2">
      <c r="A32" s="30">
        <f t="shared" si="1"/>
        <v>0.54166666666666607</v>
      </c>
      <c r="B32" s="14">
        <v>2884</v>
      </c>
      <c r="C32" s="15" t="s">
        <v>13</v>
      </c>
      <c r="D32" s="16" t="s">
        <v>12</v>
      </c>
      <c r="E32" s="17" t="s">
        <v>281</v>
      </c>
      <c r="F32" s="14" t="s">
        <v>97</v>
      </c>
    </row>
    <row r="33" spans="1:6" ht="30" x14ac:dyDescent="0.2">
      <c r="A33" s="28">
        <f t="shared" si="1"/>
        <v>0.54861111111111049</v>
      </c>
      <c r="B33" s="5">
        <v>1049</v>
      </c>
      <c r="C33" s="6" t="s">
        <v>282</v>
      </c>
      <c r="D33" s="7" t="s">
        <v>18</v>
      </c>
      <c r="E33" s="1" t="s">
        <v>283</v>
      </c>
      <c r="F33" s="5" t="s">
        <v>97</v>
      </c>
    </row>
    <row r="34" spans="1:6" ht="45" x14ac:dyDescent="0.2">
      <c r="A34" s="30">
        <f t="shared" si="1"/>
        <v>0.55555555555555491</v>
      </c>
      <c r="B34" s="14">
        <v>888</v>
      </c>
      <c r="C34" s="15" t="s">
        <v>232</v>
      </c>
      <c r="D34" s="16" t="s">
        <v>233</v>
      </c>
      <c r="E34" s="17" t="s">
        <v>284</v>
      </c>
      <c r="F34" s="14" t="s">
        <v>234</v>
      </c>
    </row>
    <row r="35" spans="1:6" ht="30" x14ac:dyDescent="0.2">
      <c r="A35" s="28">
        <f t="shared" si="1"/>
        <v>0.56249999999999933</v>
      </c>
      <c r="B35" s="5">
        <v>1075</v>
      </c>
      <c r="C35" s="6" t="s">
        <v>235</v>
      </c>
      <c r="D35" s="7" t="s">
        <v>233</v>
      </c>
      <c r="E35" s="1" t="s">
        <v>284</v>
      </c>
      <c r="F35" s="5" t="s">
        <v>234</v>
      </c>
    </row>
    <row r="36" spans="1:6" ht="45" x14ac:dyDescent="0.2">
      <c r="A36" s="30">
        <f t="shared" si="1"/>
        <v>0.56944444444444375</v>
      </c>
      <c r="B36" s="14">
        <v>2923</v>
      </c>
      <c r="C36" s="15" t="s">
        <v>236</v>
      </c>
      <c r="D36" s="16" t="s">
        <v>233</v>
      </c>
      <c r="E36" s="17" t="s">
        <v>284</v>
      </c>
      <c r="F36" s="14" t="s">
        <v>234</v>
      </c>
    </row>
    <row r="37" spans="1:6" ht="45" customHeight="1" x14ac:dyDescent="0.2">
      <c r="A37" s="30">
        <f>A36+TIME(0,10,0)</f>
        <v>0.57638888888888817</v>
      </c>
      <c r="B37" s="14">
        <v>1054</v>
      </c>
      <c r="C37" s="15" t="s">
        <v>137</v>
      </c>
      <c r="D37" s="16" t="s">
        <v>138</v>
      </c>
      <c r="E37" s="17" t="s">
        <v>193</v>
      </c>
      <c r="F37" s="14" t="s">
        <v>97</v>
      </c>
    </row>
    <row r="38" spans="1:6" ht="45" customHeight="1" x14ac:dyDescent="0.2">
      <c r="A38" s="30">
        <f>A37+TIME(0,10,0)</f>
        <v>0.58333333333333259</v>
      </c>
      <c r="B38" s="14">
        <v>1073</v>
      </c>
      <c r="C38" s="15" t="s">
        <v>145</v>
      </c>
      <c r="D38" s="16" t="s">
        <v>146</v>
      </c>
      <c r="E38" s="17" t="s">
        <v>197</v>
      </c>
      <c r="F38" s="14" t="s">
        <v>97</v>
      </c>
    </row>
  </sheetData>
  <mergeCells count="5">
    <mergeCell ref="A5:F5"/>
    <mergeCell ref="A17:F17"/>
    <mergeCell ref="A24:F24"/>
    <mergeCell ref="A1:F1"/>
    <mergeCell ref="A2:F2"/>
  </mergeCells>
  <printOptions horizontalCentered="1"/>
  <pageMargins left="0.7" right="0.7" top="0.75" bottom="0.75" header="0.3" footer="0.3"/>
  <pageSetup paperSize="0" scale="53" fitToHeight="0" orientation="portrait" horizontalDpi="0" verticalDpi="0"/>
  <headerFooter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B5F92-F754-664D-A79E-8F60911DA32F}">
  <sheetPr>
    <pageSetUpPr fitToPage="1"/>
  </sheetPr>
  <dimension ref="A1:F59"/>
  <sheetViews>
    <sheetView showGridLines="0" workbookViewId="0">
      <pane ySplit="2" topLeftCell="A15" activePane="bottomLeft" state="frozen"/>
      <selection pane="bottomLeft" activeCell="D21" sqref="D21"/>
    </sheetView>
  </sheetViews>
  <sheetFormatPr baseColWidth="10" defaultRowHeight="16" x14ac:dyDescent="0.2"/>
  <cols>
    <col min="1" max="1" width="6.6640625" customWidth="1"/>
    <col min="2" max="2" width="9.83203125" customWidth="1"/>
    <col min="3" max="3" width="55" customWidth="1"/>
    <col min="4" max="4" width="43.33203125" customWidth="1"/>
    <col min="5" max="5" width="31.6640625" customWidth="1"/>
    <col min="6" max="6" width="14.1640625" customWidth="1"/>
    <col min="7" max="8" width="8" customWidth="1"/>
  </cols>
  <sheetData>
    <row r="1" spans="1:6" ht="34" customHeight="1" x14ac:dyDescent="0.25">
      <c r="A1" s="60" t="s">
        <v>4</v>
      </c>
      <c r="B1" s="60"/>
      <c r="C1" s="60"/>
      <c r="D1" s="60"/>
      <c r="E1" s="60"/>
      <c r="F1" s="60"/>
    </row>
    <row r="2" spans="1:6" ht="22" customHeight="1" thickBot="1" x14ac:dyDescent="0.3">
      <c r="A2" s="61" t="str">
        <f>'15 Oct 2026'!A2</f>
        <v>THURSDAY, 15 OCTOBER 2026</v>
      </c>
      <c r="B2" s="61"/>
      <c r="C2" s="61"/>
      <c r="D2" s="61"/>
      <c r="E2" s="61"/>
      <c r="F2" s="61"/>
    </row>
    <row r="3" spans="1:6" ht="8" customHeight="1" x14ac:dyDescent="0.2">
      <c r="A3" s="2"/>
      <c r="B3" s="2"/>
      <c r="C3" s="2"/>
      <c r="D3" s="2"/>
      <c r="E3" s="2"/>
      <c r="F3" s="2"/>
    </row>
    <row r="4" spans="1:6" ht="20" customHeight="1" x14ac:dyDescent="0.2">
      <c r="A4" s="53" t="s">
        <v>20</v>
      </c>
      <c r="B4" s="54"/>
      <c r="C4" s="55" t="s">
        <v>21</v>
      </c>
      <c r="D4" s="55"/>
      <c r="E4" s="55"/>
      <c r="F4" s="56"/>
    </row>
    <row r="5" spans="1:6" ht="20" customHeight="1" x14ac:dyDescent="0.2">
      <c r="A5" s="53" t="s">
        <v>22</v>
      </c>
      <c r="B5" s="54"/>
      <c r="C5" s="55" t="s">
        <v>98</v>
      </c>
      <c r="D5" s="55"/>
      <c r="E5" s="55"/>
      <c r="F5" s="56"/>
    </row>
    <row r="6" spans="1:6" ht="20" customHeight="1" x14ac:dyDescent="0.2">
      <c r="A6" s="53" t="s">
        <v>23</v>
      </c>
      <c r="B6" s="54"/>
      <c r="C6" s="59">
        <v>0.45833333333333331</v>
      </c>
      <c r="D6" s="55"/>
      <c r="E6" s="55"/>
      <c r="F6" s="56"/>
    </row>
    <row r="7" spans="1:6" ht="20" customHeight="1" x14ac:dyDescent="0.2">
      <c r="A7" s="53" t="s">
        <v>24</v>
      </c>
      <c r="B7" s="54"/>
      <c r="C7" s="59">
        <v>0.54166666666666663</v>
      </c>
      <c r="D7" s="55"/>
      <c r="E7" s="55"/>
      <c r="F7" s="56"/>
    </row>
    <row r="8" spans="1:6" ht="20" customHeight="1" x14ac:dyDescent="0.2">
      <c r="A8" s="53" t="s">
        <v>25</v>
      </c>
      <c r="B8" s="54"/>
      <c r="C8" s="55" t="s">
        <v>26</v>
      </c>
      <c r="D8" s="55"/>
      <c r="E8" s="55"/>
      <c r="F8" s="56"/>
    </row>
    <row r="9" spans="1:6" ht="10" customHeight="1" x14ac:dyDescent="0.2">
      <c r="A9" s="2"/>
      <c r="B9" s="2"/>
      <c r="C9" s="2"/>
      <c r="D9" s="2"/>
      <c r="E9" s="2"/>
      <c r="F9" s="2"/>
    </row>
    <row r="10" spans="1:6" ht="24" customHeight="1" x14ac:dyDescent="0.2">
      <c r="A10" s="57" t="s">
        <v>5</v>
      </c>
      <c r="B10" s="57"/>
      <c r="C10" s="57"/>
      <c r="D10" s="57"/>
      <c r="E10" s="57"/>
      <c r="F10" s="57"/>
    </row>
    <row r="11" spans="1:6" ht="20" customHeight="1" x14ac:dyDescent="0.2">
      <c r="A11" s="3" t="s">
        <v>27</v>
      </c>
      <c r="B11" s="3" t="s">
        <v>6</v>
      </c>
      <c r="C11" s="3" t="s">
        <v>28</v>
      </c>
      <c r="D11" s="3" t="s">
        <v>7</v>
      </c>
      <c r="E11" s="3" t="s">
        <v>29</v>
      </c>
      <c r="F11" s="3" t="s">
        <v>30</v>
      </c>
    </row>
    <row r="12" spans="1:6" ht="20" customHeight="1" x14ac:dyDescent="0.2">
      <c r="A12" s="58" t="s">
        <v>31</v>
      </c>
      <c r="B12" s="58"/>
      <c r="C12" s="58"/>
      <c r="D12" s="58"/>
      <c r="E12" s="58"/>
      <c r="F12" s="58"/>
    </row>
    <row r="13" spans="1:6" ht="60" x14ac:dyDescent="0.2">
      <c r="A13" s="4" t="s">
        <v>32</v>
      </c>
      <c r="B13" s="5">
        <v>1055</v>
      </c>
      <c r="C13" s="6" t="s">
        <v>33</v>
      </c>
      <c r="D13" s="7" t="s">
        <v>34</v>
      </c>
      <c r="E13" s="1" t="s">
        <v>82</v>
      </c>
      <c r="F13" s="5" t="s">
        <v>83</v>
      </c>
    </row>
    <row r="14" spans="1:6" ht="45" x14ac:dyDescent="0.2">
      <c r="A14" s="13" t="s">
        <v>35</v>
      </c>
      <c r="B14" s="14">
        <v>1057</v>
      </c>
      <c r="C14" s="15" t="s">
        <v>36</v>
      </c>
      <c r="D14" s="16" t="s">
        <v>37</v>
      </c>
      <c r="E14" s="17" t="s">
        <v>84</v>
      </c>
      <c r="F14" s="14" t="s">
        <v>83</v>
      </c>
    </row>
    <row r="15" spans="1:6" ht="45" x14ac:dyDescent="0.2">
      <c r="A15" s="23" t="s">
        <v>38</v>
      </c>
      <c r="B15" s="24">
        <v>1058</v>
      </c>
      <c r="C15" s="25" t="s">
        <v>39</v>
      </c>
      <c r="D15" s="26" t="s">
        <v>40</v>
      </c>
      <c r="E15" s="27" t="s">
        <v>84</v>
      </c>
      <c r="F15" s="24" t="s">
        <v>83</v>
      </c>
    </row>
    <row r="16" spans="1:6" ht="60" x14ac:dyDescent="0.2">
      <c r="A16" s="13" t="s">
        <v>41</v>
      </c>
      <c r="B16" s="14">
        <v>1066</v>
      </c>
      <c r="C16" s="15" t="s">
        <v>42</v>
      </c>
      <c r="D16" s="16" t="s">
        <v>43</v>
      </c>
      <c r="E16" s="17" t="s">
        <v>85</v>
      </c>
      <c r="F16" s="14" t="s">
        <v>83</v>
      </c>
    </row>
    <row r="17" spans="1:6" ht="45" x14ac:dyDescent="0.2">
      <c r="A17" s="18" t="s">
        <v>44</v>
      </c>
      <c r="B17" s="19">
        <v>1056</v>
      </c>
      <c r="C17" s="20" t="s">
        <v>45</v>
      </c>
      <c r="D17" s="21" t="s">
        <v>46</v>
      </c>
      <c r="E17" s="22" t="s">
        <v>86</v>
      </c>
      <c r="F17" s="19" t="s">
        <v>83</v>
      </c>
    </row>
    <row r="18" spans="1:6" ht="20" customHeight="1" x14ac:dyDescent="0.2">
      <c r="A18" s="52" t="s">
        <v>47</v>
      </c>
      <c r="B18" s="52"/>
      <c r="C18" s="52"/>
      <c r="D18" s="52"/>
      <c r="E18" s="52"/>
      <c r="F18" s="52"/>
    </row>
    <row r="19" spans="1:6" ht="30" x14ac:dyDescent="0.2">
      <c r="A19" s="4" t="s">
        <v>48</v>
      </c>
      <c r="B19" s="5">
        <v>1060</v>
      </c>
      <c r="C19" s="6" t="s">
        <v>49</v>
      </c>
      <c r="D19" s="7" t="s">
        <v>50</v>
      </c>
      <c r="E19" s="1" t="s">
        <v>87</v>
      </c>
      <c r="F19" s="5" t="s">
        <v>83</v>
      </c>
    </row>
    <row r="20" spans="1:6" ht="30" x14ac:dyDescent="0.2">
      <c r="A20" s="13" t="s">
        <v>51</v>
      </c>
      <c r="B20" s="14">
        <v>1059</v>
      </c>
      <c r="C20" s="15" t="s">
        <v>52</v>
      </c>
      <c r="D20" s="16" t="s">
        <v>53</v>
      </c>
      <c r="E20" s="17" t="s">
        <v>87</v>
      </c>
      <c r="F20" s="14" t="s">
        <v>83</v>
      </c>
    </row>
    <row r="21" spans="1:6" ht="45" x14ac:dyDescent="0.2">
      <c r="A21" s="23" t="s">
        <v>54</v>
      </c>
      <c r="B21" s="24">
        <v>2906</v>
      </c>
      <c r="C21" s="25" t="s">
        <v>55</v>
      </c>
      <c r="D21" s="26" t="s">
        <v>56</v>
      </c>
      <c r="E21" s="27" t="s">
        <v>88</v>
      </c>
      <c r="F21" s="24" t="s">
        <v>89</v>
      </c>
    </row>
    <row r="22" spans="1:6" ht="45" x14ac:dyDescent="0.2">
      <c r="A22" s="8" t="s">
        <v>57</v>
      </c>
      <c r="B22" s="9">
        <v>1067</v>
      </c>
      <c r="C22" s="10" t="s">
        <v>58</v>
      </c>
      <c r="D22" s="11" t="s">
        <v>59</v>
      </c>
      <c r="E22" s="12" t="s">
        <v>85</v>
      </c>
      <c r="F22" s="9" t="s">
        <v>83</v>
      </c>
    </row>
    <row r="23" spans="1:6" ht="20" customHeight="1" x14ac:dyDescent="0.2">
      <c r="A23" s="52" t="s">
        <v>60</v>
      </c>
      <c r="B23" s="52"/>
      <c r="C23" s="52"/>
      <c r="D23" s="52"/>
      <c r="E23" s="52"/>
      <c r="F23" s="52"/>
    </row>
    <row r="24" spans="1:6" ht="60" x14ac:dyDescent="0.2">
      <c r="A24" s="4" t="s">
        <v>61</v>
      </c>
      <c r="B24" s="5">
        <v>1062</v>
      </c>
      <c r="C24" s="6" t="s">
        <v>62</v>
      </c>
      <c r="D24" s="7" t="s">
        <v>63</v>
      </c>
      <c r="E24" s="1" t="s">
        <v>90</v>
      </c>
      <c r="F24" s="5" t="s">
        <v>83</v>
      </c>
    </row>
    <row r="25" spans="1:6" ht="45" x14ac:dyDescent="0.2">
      <c r="A25" s="8" t="s">
        <v>64</v>
      </c>
      <c r="B25" s="9">
        <v>1065</v>
      </c>
      <c r="C25" s="10" t="s">
        <v>65</v>
      </c>
      <c r="D25" s="11" t="s">
        <v>66</v>
      </c>
      <c r="E25" s="12" t="s">
        <v>91</v>
      </c>
      <c r="F25" s="9" t="s">
        <v>83</v>
      </c>
    </row>
    <row r="26" spans="1:6" ht="20" customHeight="1" x14ac:dyDescent="0.2">
      <c r="A26" s="52" t="s">
        <v>67</v>
      </c>
      <c r="B26" s="52"/>
      <c r="C26" s="52"/>
      <c r="D26" s="52"/>
      <c r="E26" s="52"/>
      <c r="F26" s="52"/>
    </row>
    <row r="27" spans="1:6" ht="30" x14ac:dyDescent="0.2">
      <c r="A27" s="4" t="s">
        <v>68</v>
      </c>
      <c r="B27" s="5">
        <v>2897</v>
      </c>
      <c r="C27" s="6" t="s">
        <v>69</v>
      </c>
      <c r="D27" s="7" t="s">
        <v>70</v>
      </c>
      <c r="E27" s="1" t="s">
        <v>92</v>
      </c>
      <c r="F27" s="5" t="s">
        <v>89</v>
      </c>
    </row>
    <row r="28" spans="1:6" ht="60" x14ac:dyDescent="0.2">
      <c r="A28" s="13" t="s">
        <v>71</v>
      </c>
      <c r="B28" s="14">
        <v>2871</v>
      </c>
      <c r="C28" s="15" t="s">
        <v>72</v>
      </c>
      <c r="D28" s="16" t="s">
        <v>73</v>
      </c>
      <c r="E28" s="17" t="s">
        <v>93</v>
      </c>
      <c r="F28" s="14" t="s">
        <v>97</v>
      </c>
    </row>
    <row r="29" spans="1:6" ht="45" x14ac:dyDescent="0.2">
      <c r="A29" s="23" t="s">
        <v>74</v>
      </c>
      <c r="B29" s="24">
        <v>2874</v>
      </c>
      <c r="C29" s="25" t="s">
        <v>75</v>
      </c>
      <c r="D29" s="26" t="s">
        <v>73</v>
      </c>
      <c r="E29" s="27" t="s">
        <v>93</v>
      </c>
      <c r="F29" s="24" t="s">
        <v>97</v>
      </c>
    </row>
    <row r="30" spans="1:6" ht="30" x14ac:dyDescent="0.2">
      <c r="A30" s="13" t="s">
        <v>76</v>
      </c>
      <c r="B30" s="14">
        <v>2885</v>
      </c>
      <c r="C30" s="15" t="s">
        <v>77</v>
      </c>
      <c r="D30" s="16" t="s">
        <v>78</v>
      </c>
      <c r="E30" s="17" t="s">
        <v>94</v>
      </c>
      <c r="F30" s="14" t="s">
        <v>95</v>
      </c>
    </row>
    <row r="31" spans="1:6" ht="45" x14ac:dyDescent="0.2">
      <c r="A31" s="18" t="s">
        <v>79</v>
      </c>
      <c r="B31" s="19">
        <v>2892</v>
      </c>
      <c r="C31" s="20" t="s">
        <v>80</v>
      </c>
      <c r="D31" s="21" t="s">
        <v>81</v>
      </c>
      <c r="E31" s="22" t="s">
        <v>96</v>
      </c>
      <c r="F31" s="19" t="s">
        <v>95</v>
      </c>
    </row>
    <row r="32" spans="1:6" x14ac:dyDescent="0.2">
      <c r="A32" s="2"/>
      <c r="B32" s="2"/>
      <c r="C32" s="2"/>
      <c r="D32" s="2"/>
      <c r="E32" s="2"/>
      <c r="F32" s="2"/>
    </row>
    <row r="33" spans="1:6" x14ac:dyDescent="0.2">
      <c r="A33" s="2"/>
      <c r="B33" s="2"/>
      <c r="C33" s="2"/>
      <c r="D33" s="2"/>
      <c r="E33" s="2"/>
      <c r="F33" s="2"/>
    </row>
    <row r="34" spans="1:6" x14ac:dyDescent="0.2">
      <c r="A34" s="2"/>
      <c r="B34" s="2"/>
      <c r="C34" s="2"/>
      <c r="D34" s="2"/>
      <c r="E34" s="2"/>
      <c r="F34" s="2"/>
    </row>
    <row r="35" spans="1:6" x14ac:dyDescent="0.2">
      <c r="A35" s="2"/>
      <c r="B35" s="2"/>
      <c r="C35" s="2"/>
      <c r="D35" s="2"/>
      <c r="E35" s="2"/>
      <c r="F35" s="2"/>
    </row>
    <row r="36" spans="1:6" x14ac:dyDescent="0.2">
      <c r="A36" s="2"/>
      <c r="B36" s="2"/>
      <c r="C36" s="2"/>
      <c r="D36" s="2"/>
      <c r="E36" s="2"/>
      <c r="F36" s="2"/>
    </row>
    <row r="37" spans="1:6" x14ac:dyDescent="0.2">
      <c r="A37" s="2"/>
      <c r="B37" s="2"/>
      <c r="C37" s="2"/>
      <c r="D37" s="2"/>
      <c r="E37" s="2"/>
      <c r="F37" s="2"/>
    </row>
    <row r="38" spans="1:6" x14ac:dyDescent="0.2">
      <c r="A38" s="2"/>
      <c r="B38" s="2"/>
      <c r="C38" s="2"/>
      <c r="D38" s="2"/>
      <c r="E38" s="2"/>
      <c r="F38" s="2"/>
    </row>
    <row r="39" spans="1:6" x14ac:dyDescent="0.2">
      <c r="A39" s="2"/>
      <c r="B39" s="2"/>
      <c r="C39" s="2"/>
      <c r="D39" s="2"/>
      <c r="E39" s="2"/>
      <c r="F39" s="2"/>
    </row>
    <row r="40" spans="1:6" x14ac:dyDescent="0.2">
      <c r="A40" s="2"/>
      <c r="B40" s="2"/>
      <c r="C40" s="2"/>
      <c r="D40" s="2"/>
      <c r="E40" s="2"/>
      <c r="F40" s="2"/>
    </row>
    <row r="41" spans="1:6" x14ac:dyDescent="0.2">
      <c r="A41" s="2"/>
      <c r="B41" s="2"/>
      <c r="C41" s="2"/>
      <c r="D41" s="2"/>
      <c r="E41" s="2"/>
      <c r="F41" s="2"/>
    </row>
    <row r="42" spans="1:6" x14ac:dyDescent="0.2">
      <c r="A42" s="2"/>
      <c r="B42" s="2"/>
      <c r="C42" s="2"/>
      <c r="D42" s="2"/>
      <c r="E42" s="2"/>
      <c r="F42" s="2"/>
    </row>
    <row r="43" spans="1:6" x14ac:dyDescent="0.2">
      <c r="A43" s="2"/>
      <c r="B43" s="2"/>
      <c r="C43" s="2"/>
      <c r="D43" s="2"/>
      <c r="E43" s="2"/>
      <c r="F43" s="2"/>
    </row>
    <row r="44" spans="1:6" x14ac:dyDescent="0.2">
      <c r="A44" s="2"/>
      <c r="B44" s="2"/>
      <c r="C44" s="2"/>
      <c r="D44" s="2"/>
      <c r="E44" s="2"/>
      <c r="F44" s="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x14ac:dyDescent="0.2">
      <c r="A51" s="2"/>
      <c r="B51" s="2"/>
      <c r="C51" s="2"/>
      <c r="D51" s="2"/>
      <c r="E51" s="2"/>
      <c r="F51" s="2"/>
    </row>
    <row r="52" spans="1:6" x14ac:dyDescent="0.2">
      <c r="A52" s="2"/>
      <c r="B52" s="2"/>
      <c r="C52" s="2"/>
      <c r="D52" s="2"/>
      <c r="E52" s="2"/>
      <c r="F52" s="2"/>
    </row>
    <row r="53" spans="1:6" x14ac:dyDescent="0.2">
      <c r="A53" s="2"/>
      <c r="B53" s="2"/>
      <c r="C53" s="2"/>
      <c r="D53" s="2"/>
      <c r="E53" s="2"/>
      <c r="F53" s="2"/>
    </row>
    <row r="54" spans="1:6" x14ac:dyDescent="0.2">
      <c r="A54" s="2"/>
      <c r="B54" s="2"/>
      <c r="C54" s="2"/>
      <c r="D54" s="2"/>
      <c r="E54" s="2"/>
      <c r="F54" s="2"/>
    </row>
    <row r="55" spans="1:6" x14ac:dyDescent="0.2">
      <c r="A55" s="2"/>
      <c r="B55" s="2"/>
      <c r="C55" s="2"/>
      <c r="D55" s="2"/>
      <c r="E55" s="2"/>
      <c r="F55" s="2"/>
    </row>
    <row r="56" spans="1:6" x14ac:dyDescent="0.2">
      <c r="A56" s="2"/>
      <c r="B56" s="2"/>
      <c r="C56" s="2"/>
      <c r="D56" s="2"/>
      <c r="E56" s="2"/>
      <c r="F56" s="2"/>
    </row>
    <row r="57" spans="1:6" x14ac:dyDescent="0.2">
      <c r="A57" s="2"/>
      <c r="B57" s="2"/>
      <c r="C57" s="2"/>
      <c r="D57" s="2"/>
      <c r="E57" s="2"/>
      <c r="F57" s="2"/>
    </row>
    <row r="58" spans="1:6" x14ac:dyDescent="0.2">
      <c r="A58" s="2"/>
      <c r="B58" s="2"/>
      <c r="C58" s="2"/>
      <c r="D58" s="2"/>
      <c r="E58" s="2"/>
      <c r="F58" s="2"/>
    </row>
    <row r="59" spans="1:6" x14ac:dyDescent="0.2">
      <c r="A59" s="2"/>
      <c r="B59" s="2"/>
      <c r="C59" s="2"/>
      <c r="D59" s="2"/>
      <c r="E59" s="2"/>
      <c r="F59" s="2"/>
    </row>
  </sheetData>
  <mergeCells count="17">
    <mergeCell ref="A1:F1"/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18:F18"/>
    <mergeCell ref="A23:F23"/>
    <mergeCell ref="A26:F26"/>
    <mergeCell ref="A8:B8"/>
    <mergeCell ref="C8:F8"/>
    <mergeCell ref="A10:F10"/>
    <mergeCell ref="A12:F12"/>
  </mergeCells>
  <printOptions horizontalCentered="1"/>
  <pageMargins left="0.7" right="0.7" top="0.75" bottom="0.75" header="0.3" footer="0.3"/>
  <pageSetup paperSize="0" scale="71" fitToHeight="0" orientation="portrait" horizontalDpi="0" verticalDpi="0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PROGRAMME AT A GLANCE</vt:lpstr>
      <vt:lpstr>15 Oct 2026</vt:lpstr>
      <vt:lpstr>16 Oct 2026</vt:lpstr>
      <vt:lpstr>Poster Presentations</vt:lpstr>
      <vt:lpstr>'PROGRAMME AT A GLANCE'!Print_Area</vt:lpstr>
      <vt:lpstr>'15 Oct 2026'!Print_Titles</vt:lpstr>
      <vt:lpstr>'16 Oct 2026'!Print_Titles</vt:lpstr>
      <vt:lpstr>'Poster Presentations'!Print_Titles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Musa Köse</dc:creator>
  <cp:lastModifiedBy>Musa Köse</cp:lastModifiedBy>
  <dcterms:created xsi:type="dcterms:W3CDTF">2026-09-29T09:35:17Z</dcterms:created>
  <dcterms:modified xsi:type="dcterms:W3CDTF">2026-10-08T10:10:27Z</dcterms:modified>
</cp:coreProperties>
</file>